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08" yWindow="-108" windowWidth="15576" windowHeight="11904" tabRatio="688"/>
  </bookViews>
  <sheets>
    <sheet name="лист1" sheetId="7" r:id="rId1"/>
  </sheets>
  <definedNames>
    <definedName name="_xlnm._FilterDatabase" localSheetId="0" hidden="1">лист1!$A$10:$M$560</definedName>
    <definedName name="_xlnm.Print_Area" localSheetId="0">лист1!$A$5:$I$563</definedName>
  </definedNames>
  <calcPr calcId="145621"/>
</workbook>
</file>

<file path=xl/calcChain.xml><?xml version="1.0" encoding="utf-8"?>
<calcChain xmlns="http://schemas.openxmlformats.org/spreadsheetml/2006/main">
  <c r="I490" i="7" l="1"/>
  <c r="H490" i="7"/>
  <c r="G490" i="7"/>
  <c r="I530" i="7"/>
  <c r="H530" i="7"/>
  <c r="G530" i="7"/>
  <c r="I529" i="7"/>
  <c r="H529" i="7"/>
  <c r="G529" i="7"/>
  <c r="G528" i="7" s="1"/>
  <c r="I528" i="7"/>
  <c r="H528" i="7"/>
  <c r="I526" i="7"/>
  <c r="H526" i="7"/>
  <c r="G526" i="7"/>
  <c r="I525" i="7"/>
  <c r="H525" i="7"/>
  <c r="H524" i="7" s="1"/>
  <c r="G525" i="7"/>
  <c r="G524" i="7" s="1"/>
  <c r="G523" i="7" s="1"/>
  <c r="G522" i="7" s="1"/>
  <c r="I524" i="7"/>
  <c r="I523" i="7" s="1"/>
  <c r="I522" i="7" s="1"/>
  <c r="I454" i="7"/>
  <c r="H454" i="7"/>
  <c r="G454" i="7"/>
  <c r="G453" i="7" s="1"/>
  <c r="G452" i="7" s="1"/>
  <c r="I453" i="7"/>
  <c r="I452" i="7" s="1"/>
  <c r="H453" i="7"/>
  <c r="H452" i="7"/>
  <c r="I450" i="7"/>
  <c r="I449" i="7" s="1"/>
  <c r="I448" i="7" s="1"/>
  <c r="H450" i="7"/>
  <c r="H449" i="7" s="1"/>
  <c r="H448" i="7" s="1"/>
  <c r="G450" i="7"/>
  <c r="G449" i="7"/>
  <c r="G448" i="7" s="1"/>
  <c r="G447" i="7" s="1"/>
  <c r="G446" i="7" s="1"/>
  <c r="I248" i="7"/>
  <c r="I247" i="7" s="1"/>
  <c r="I246" i="7" s="1"/>
  <c r="I245" i="7" s="1"/>
  <c r="I244" i="7" s="1"/>
  <c r="I243" i="7" s="1"/>
  <c r="H248" i="7"/>
  <c r="H247" i="7" s="1"/>
  <c r="H246" i="7" s="1"/>
  <c r="H245" i="7" s="1"/>
  <c r="H244" i="7" s="1"/>
  <c r="H243" i="7" s="1"/>
  <c r="G248" i="7"/>
  <c r="G247" i="7" s="1"/>
  <c r="G246" i="7" s="1"/>
  <c r="G245" i="7" s="1"/>
  <c r="G244" i="7" s="1"/>
  <c r="G243" i="7" s="1"/>
  <c r="I183" i="7"/>
  <c r="I182" i="7" s="1"/>
  <c r="H183" i="7"/>
  <c r="H181" i="7" s="1"/>
  <c r="H180" i="7" s="1"/>
  <c r="H179" i="7" s="1"/>
  <c r="H178" i="7" s="1"/>
  <c r="G183" i="7"/>
  <c r="G181" i="7" s="1"/>
  <c r="G180" i="7" s="1"/>
  <c r="G179" i="7" s="1"/>
  <c r="G178" i="7" s="1"/>
  <c r="I164" i="7"/>
  <c r="H164" i="7"/>
  <c r="H163" i="7" s="1"/>
  <c r="H162" i="7" s="1"/>
  <c r="H161" i="7" s="1"/>
  <c r="H160" i="7" s="1"/>
  <c r="G164" i="7"/>
  <c r="G163" i="7" s="1"/>
  <c r="G162" i="7" s="1"/>
  <c r="G161" i="7" s="1"/>
  <c r="G160" i="7" s="1"/>
  <c r="I163" i="7"/>
  <c r="I162" i="7" s="1"/>
  <c r="I161" i="7" s="1"/>
  <c r="I160" i="7" s="1"/>
  <c r="H523" i="7" l="1"/>
  <c r="H522" i="7" s="1"/>
  <c r="G182" i="7"/>
  <c r="I447" i="7"/>
  <c r="I446" i="7" s="1"/>
  <c r="I181" i="7"/>
  <c r="I180" i="7" s="1"/>
  <c r="I179" i="7" s="1"/>
  <c r="I178" i="7" s="1"/>
  <c r="H447" i="7"/>
  <c r="H446" i="7" s="1"/>
  <c r="H182" i="7"/>
  <c r="I147" i="7"/>
  <c r="I146" i="7" s="1"/>
  <c r="H147" i="7"/>
  <c r="H146" i="7" s="1"/>
  <c r="G147" i="7"/>
  <c r="G146" i="7" s="1"/>
  <c r="G144" i="7" l="1"/>
  <c r="G143" i="7" s="1"/>
  <c r="G142" i="7" s="1"/>
  <c r="G145" i="7"/>
  <c r="H144" i="7"/>
  <c r="H143" i="7" s="1"/>
  <c r="H142" i="7" s="1"/>
  <c r="H145" i="7"/>
  <c r="I144" i="7"/>
  <c r="I143" i="7" s="1"/>
  <c r="I142" i="7" s="1"/>
  <c r="I145" i="7"/>
  <c r="G383" i="7"/>
  <c r="G159" i="7" l="1"/>
  <c r="I541" i="7"/>
  <c r="I540" i="7" s="1"/>
  <c r="H541" i="7"/>
  <c r="H540" i="7" s="1"/>
  <c r="G541" i="7"/>
  <c r="G540" i="7" s="1"/>
  <c r="I538" i="7"/>
  <c r="I537" i="7" s="1"/>
  <c r="H538" i="7"/>
  <c r="H537" i="7" s="1"/>
  <c r="G538" i="7"/>
  <c r="G537" i="7" s="1"/>
  <c r="I512" i="7"/>
  <c r="I511" i="7" s="1"/>
  <c r="H512" i="7"/>
  <c r="H511" i="7" s="1"/>
  <c r="G512" i="7"/>
  <c r="G511" i="7" s="1"/>
  <c r="I506" i="7"/>
  <c r="I505" i="7" s="1"/>
  <c r="H506" i="7"/>
  <c r="H505" i="7" s="1"/>
  <c r="G506" i="7"/>
  <c r="G505" i="7" s="1"/>
  <c r="I503" i="7"/>
  <c r="I502" i="7" s="1"/>
  <c r="H503" i="7"/>
  <c r="H502" i="7" s="1"/>
  <c r="G503" i="7"/>
  <c r="G502" i="7" s="1"/>
  <c r="G462" i="7"/>
  <c r="I444" i="7"/>
  <c r="I443" i="7" s="1"/>
  <c r="H444" i="7"/>
  <c r="H443" i="7" s="1"/>
  <c r="G444" i="7"/>
  <c r="G443" i="7" s="1"/>
  <c r="I441" i="7"/>
  <c r="I440" i="7" s="1"/>
  <c r="I439" i="7" s="1"/>
  <c r="I438" i="7" s="1"/>
  <c r="H441" i="7"/>
  <c r="H440" i="7" s="1"/>
  <c r="H439" i="7" s="1"/>
  <c r="H438" i="7" s="1"/>
  <c r="G441" i="7"/>
  <c r="G440" i="7" s="1"/>
  <c r="I436" i="7"/>
  <c r="I435" i="7" s="1"/>
  <c r="H436" i="7"/>
  <c r="H435" i="7" s="1"/>
  <c r="G436" i="7"/>
  <c r="G435" i="7" s="1"/>
  <c r="I433" i="7"/>
  <c r="I432" i="7" s="1"/>
  <c r="H433" i="7"/>
  <c r="H432" i="7" s="1"/>
  <c r="G433" i="7"/>
  <c r="G432" i="7" s="1"/>
  <c r="I429" i="7"/>
  <c r="I428" i="7" s="1"/>
  <c r="I427" i="7" s="1"/>
  <c r="H429" i="7"/>
  <c r="H428" i="7" s="1"/>
  <c r="H427" i="7" s="1"/>
  <c r="G429" i="7"/>
  <c r="G428" i="7" s="1"/>
  <c r="G427" i="7" s="1"/>
  <c r="I425" i="7"/>
  <c r="I424" i="7" s="1"/>
  <c r="H425" i="7"/>
  <c r="H424" i="7" s="1"/>
  <c r="G425" i="7"/>
  <c r="G424" i="7" s="1"/>
  <c r="I419" i="7"/>
  <c r="I418" i="7" s="1"/>
  <c r="H419" i="7"/>
  <c r="H418" i="7" s="1"/>
  <c r="G419" i="7"/>
  <c r="G418" i="7" s="1"/>
  <c r="I416" i="7"/>
  <c r="I415" i="7" s="1"/>
  <c r="H416" i="7"/>
  <c r="H415" i="7" s="1"/>
  <c r="G416" i="7"/>
  <c r="G415" i="7" s="1"/>
  <c r="G439" i="7" l="1"/>
  <c r="G438" i="7" s="1"/>
  <c r="G431" i="7"/>
  <c r="H431" i="7"/>
  <c r="I431" i="7"/>
  <c r="I379" i="7"/>
  <c r="I378" i="7" s="1"/>
  <c r="H379" i="7"/>
  <c r="H378" i="7" s="1"/>
  <c r="G379" i="7"/>
  <c r="G378" i="7" s="1"/>
  <c r="I376" i="7"/>
  <c r="I375" i="7" s="1"/>
  <c r="H376" i="7"/>
  <c r="H375" i="7" s="1"/>
  <c r="G376" i="7"/>
  <c r="G375" i="7" s="1"/>
  <c r="G367" i="7"/>
  <c r="I361" i="7"/>
  <c r="I360" i="7" s="1"/>
  <c r="I359" i="7" s="1"/>
  <c r="H361" i="7"/>
  <c r="H360" i="7" s="1"/>
  <c r="H359" i="7" s="1"/>
  <c r="G361" i="7"/>
  <c r="G360" i="7" s="1"/>
  <c r="G359" i="7" s="1"/>
  <c r="I354" i="7"/>
  <c r="I353" i="7" s="1"/>
  <c r="H354" i="7"/>
  <c r="H353" i="7" s="1"/>
  <c r="G354" i="7"/>
  <c r="G353" i="7" s="1"/>
  <c r="I351" i="7"/>
  <c r="I350" i="7" s="1"/>
  <c r="H351" i="7"/>
  <c r="H350" i="7" s="1"/>
  <c r="G351" i="7"/>
  <c r="G350" i="7" s="1"/>
  <c r="I348" i="7"/>
  <c r="I347" i="7" s="1"/>
  <c r="H348" i="7"/>
  <c r="H347" i="7" s="1"/>
  <c r="G348" i="7"/>
  <c r="G347" i="7" s="1"/>
  <c r="I342" i="7"/>
  <c r="I341" i="7" s="1"/>
  <c r="H342" i="7"/>
  <c r="H341" i="7" s="1"/>
  <c r="G342" i="7"/>
  <c r="G341" i="7" s="1"/>
  <c r="G340" i="7"/>
  <c r="G327" i="7"/>
  <c r="I285" i="7"/>
  <c r="I284" i="7" s="1"/>
  <c r="I283" i="7" s="1"/>
  <c r="H285" i="7"/>
  <c r="H284" i="7" s="1"/>
  <c r="H283" i="7" s="1"/>
  <c r="G285" i="7"/>
  <c r="G284" i="7" s="1"/>
  <c r="G283" i="7" s="1"/>
  <c r="G269" i="7"/>
  <c r="I234" i="7"/>
  <c r="I233" i="7" s="1"/>
  <c r="I232" i="7" s="1"/>
  <c r="I231" i="7" s="1"/>
  <c r="I230" i="7" s="1"/>
  <c r="H234" i="7"/>
  <c r="H233" i="7" s="1"/>
  <c r="H232" i="7" s="1"/>
  <c r="H231" i="7" s="1"/>
  <c r="H230" i="7" s="1"/>
  <c r="G234" i="7"/>
  <c r="G233" i="7" s="1"/>
  <c r="G232" i="7" s="1"/>
  <c r="G231" i="7" s="1"/>
  <c r="G230" i="7" s="1"/>
  <c r="I216" i="7"/>
  <c r="H216" i="7"/>
  <c r="G216" i="7"/>
  <c r="G215" i="7"/>
  <c r="I153" i="7"/>
  <c r="I152" i="7" s="1"/>
  <c r="I151" i="7" s="1"/>
  <c r="I150" i="7" s="1"/>
  <c r="H153" i="7"/>
  <c r="H152" i="7" s="1"/>
  <c r="H151" i="7" s="1"/>
  <c r="H150" i="7" s="1"/>
  <c r="G153" i="7"/>
  <c r="G152" i="7" s="1"/>
  <c r="G151" i="7" s="1"/>
  <c r="G150" i="7" s="1"/>
  <c r="I49" i="7" l="1"/>
  <c r="H49" i="7"/>
  <c r="G49" i="7"/>
  <c r="G48" i="7" l="1"/>
  <c r="G47" i="7" s="1"/>
  <c r="H48" i="7"/>
  <c r="H47" i="7" s="1"/>
  <c r="I48" i="7"/>
  <c r="I47" i="7" s="1"/>
  <c r="I26" i="7"/>
  <c r="I25" i="7" s="1"/>
  <c r="H26" i="7"/>
  <c r="H25" i="7" s="1"/>
  <c r="G26" i="7"/>
  <c r="G25" i="7" s="1"/>
  <c r="I92" i="7" l="1"/>
  <c r="I91" i="7" s="1"/>
  <c r="I90" i="7" s="1"/>
  <c r="I89" i="7" s="1"/>
  <c r="H92" i="7"/>
  <c r="H91" i="7" s="1"/>
  <c r="H90" i="7" s="1"/>
  <c r="H89" i="7" s="1"/>
  <c r="G92" i="7"/>
  <c r="G91" i="7" s="1"/>
  <c r="G90" i="7" s="1"/>
  <c r="G89" i="7" s="1"/>
  <c r="H121" i="7" l="1"/>
  <c r="G550" i="7" l="1"/>
  <c r="I260" i="7" l="1"/>
  <c r="H260" i="7"/>
  <c r="G260" i="7"/>
  <c r="I127" i="7"/>
  <c r="I126" i="7" s="1"/>
  <c r="I125" i="7" s="1"/>
  <c r="H127" i="7"/>
  <c r="H126" i="7" s="1"/>
  <c r="H125" i="7" s="1"/>
  <c r="G127" i="7"/>
  <c r="G126" i="7" s="1"/>
  <c r="G125" i="7" s="1"/>
  <c r="I208" i="7"/>
  <c r="H208" i="7"/>
  <c r="G208" i="7"/>
  <c r="I195" i="7"/>
  <c r="I194" i="7" s="1"/>
  <c r="I193" i="7" s="1"/>
  <c r="I192" i="7" s="1"/>
  <c r="H195" i="7"/>
  <c r="H194" i="7" s="1"/>
  <c r="H193" i="7" s="1"/>
  <c r="H192" i="7" s="1"/>
  <c r="G195" i="7"/>
  <c r="G194" i="7" s="1"/>
  <c r="G193" i="7" s="1"/>
  <c r="G192" i="7" s="1"/>
  <c r="I190" i="7"/>
  <c r="I189" i="7" s="1"/>
  <c r="I188" i="7" s="1"/>
  <c r="I187" i="7" s="1"/>
  <c r="H190" i="7"/>
  <c r="H189" i="7" s="1"/>
  <c r="H188" i="7" s="1"/>
  <c r="H187" i="7" s="1"/>
  <c r="G190" i="7"/>
  <c r="G189" i="7" s="1"/>
  <c r="G188" i="7" s="1"/>
  <c r="G187" i="7" s="1"/>
  <c r="I32" i="7"/>
  <c r="I31" i="7" s="1"/>
  <c r="I30" i="7" s="1"/>
  <c r="I29" i="7" s="1"/>
  <c r="H32" i="7"/>
  <c r="H31" i="7" s="1"/>
  <c r="H30" i="7" s="1"/>
  <c r="H29" i="7" s="1"/>
  <c r="G186" i="7" l="1"/>
  <c r="H186" i="7"/>
  <c r="I186" i="7"/>
  <c r="I304" i="7" l="1"/>
  <c r="I303" i="7" s="1"/>
  <c r="H304" i="7"/>
  <c r="H303" i="7" s="1"/>
  <c r="I318" i="7"/>
  <c r="I317" i="7" s="1"/>
  <c r="H318" i="7"/>
  <c r="H317" i="7" s="1"/>
  <c r="G318" i="7"/>
  <c r="G317" i="7" s="1"/>
  <c r="I76" i="7" l="1"/>
  <c r="H76" i="7"/>
  <c r="G76" i="7"/>
  <c r="I321" i="7" l="1"/>
  <c r="I320" i="7" s="1"/>
  <c r="I316" i="7" s="1"/>
  <c r="I315" i="7" s="1"/>
  <c r="G321" i="7"/>
  <c r="G320" i="7" s="1"/>
  <c r="H321" i="7"/>
  <c r="H320" i="7" s="1"/>
  <c r="H316" i="7" s="1"/>
  <c r="H315" i="7" s="1"/>
  <c r="G316" i="7" l="1"/>
  <c r="G315" i="7" s="1"/>
  <c r="I339" i="7" l="1"/>
  <c r="I338" i="7" s="1"/>
  <c r="H339" i="7"/>
  <c r="H338" i="7" s="1"/>
  <c r="G339" i="7"/>
  <c r="G338" i="7" s="1"/>
  <c r="G304" i="7" l="1"/>
  <c r="G303" i="7" s="1"/>
  <c r="G32" i="7" l="1"/>
  <c r="G31" i="7" s="1"/>
  <c r="G30" i="7" s="1"/>
  <c r="G29" i="7" s="1"/>
  <c r="I169" i="7" l="1"/>
  <c r="I168" i="7" s="1"/>
  <c r="I167" i="7" s="1"/>
  <c r="I166" i="7" s="1"/>
  <c r="H169" i="7"/>
  <c r="H168" i="7" s="1"/>
  <c r="H167" i="7" s="1"/>
  <c r="H166" i="7" s="1"/>
  <c r="G169" i="7"/>
  <c r="G168" i="7" s="1"/>
  <c r="G167" i="7" s="1"/>
  <c r="G166" i="7" s="1"/>
  <c r="I69" i="7" l="1"/>
  <c r="I68" i="7" s="1"/>
  <c r="I67" i="7" s="1"/>
  <c r="I66" i="7" s="1"/>
  <c r="I65" i="7" s="1"/>
  <c r="H69" i="7"/>
  <c r="H68" i="7" s="1"/>
  <c r="H67" i="7" s="1"/>
  <c r="H66" i="7" s="1"/>
  <c r="H65" i="7" s="1"/>
  <c r="G69" i="7"/>
  <c r="G68" i="7" s="1"/>
  <c r="G67" i="7" s="1"/>
  <c r="G66" i="7" s="1"/>
  <c r="G65" i="7" s="1"/>
  <c r="I398" i="7" l="1"/>
  <c r="I397" i="7" s="1"/>
  <c r="I396" i="7" s="1"/>
  <c r="I395" i="7" s="1"/>
  <c r="I394" i="7" s="1"/>
  <c r="H398" i="7"/>
  <c r="H397" i="7" s="1"/>
  <c r="H396" i="7" s="1"/>
  <c r="H395" i="7" s="1"/>
  <c r="H394" i="7" s="1"/>
  <c r="G398" i="7"/>
  <c r="G397" i="7" s="1"/>
  <c r="G396" i="7" s="1"/>
  <c r="G395" i="7" s="1"/>
  <c r="G394" i="7" s="1"/>
  <c r="H392" i="7" l="1"/>
  <c r="I392" i="7"/>
  <c r="H345" i="7"/>
  <c r="H344" i="7" s="1"/>
  <c r="I345" i="7"/>
  <c r="I344" i="7" s="1"/>
  <c r="H422" i="7"/>
  <c r="H421" i="7" s="1"/>
  <c r="I422" i="7"/>
  <c r="I421" i="7" s="1"/>
  <c r="H413" i="7"/>
  <c r="H412" i="7" s="1"/>
  <c r="I413" i="7"/>
  <c r="I412" i="7" s="1"/>
  <c r="H408" i="7"/>
  <c r="H407" i="7" s="1"/>
  <c r="I408" i="7"/>
  <c r="I407" i="7" s="1"/>
  <c r="H310" i="7"/>
  <c r="I310" i="7"/>
  <c r="I309" i="7" s="1"/>
  <c r="H405" i="7"/>
  <c r="H404" i="7" s="1"/>
  <c r="I405" i="7"/>
  <c r="I404" i="7" s="1"/>
  <c r="I228" i="7"/>
  <c r="I227" i="7" s="1"/>
  <c r="I226" i="7" s="1"/>
  <c r="H228" i="7"/>
  <c r="H227" i="7" s="1"/>
  <c r="H226" i="7" s="1"/>
  <c r="I158" i="7"/>
  <c r="I157" i="7" s="1"/>
  <c r="I156" i="7" s="1"/>
  <c r="I155" i="7" s="1"/>
  <c r="I149" i="7" s="1"/>
  <c r="H158" i="7"/>
  <c r="H157" i="7" s="1"/>
  <c r="H156" i="7" s="1"/>
  <c r="H155" i="7" s="1"/>
  <c r="H149" i="7" s="1"/>
  <c r="I57" i="7"/>
  <c r="I56" i="7" s="1"/>
  <c r="H57" i="7"/>
  <c r="H56" i="7" s="1"/>
  <c r="I63" i="7"/>
  <c r="I62" i="7" s="1"/>
  <c r="H63" i="7"/>
  <c r="H62" i="7" s="1"/>
  <c r="I411" i="7" l="1"/>
  <c r="I410" i="7" s="1"/>
  <c r="H411" i="7"/>
  <c r="H410" i="7" s="1"/>
  <c r="I403" i="7"/>
  <c r="I402" i="7" s="1"/>
  <c r="H403" i="7"/>
  <c r="H402" i="7" s="1"/>
  <c r="H401" i="7" l="1"/>
  <c r="I401" i="7"/>
  <c r="G63" i="7"/>
  <c r="G62" i="7" s="1"/>
  <c r="G228" i="7"/>
  <c r="G227" i="7" s="1"/>
  <c r="G226" i="7" s="1"/>
  <c r="I112" i="7" l="1"/>
  <c r="I111" i="7" s="1"/>
  <c r="I110" i="7" s="1"/>
  <c r="I109" i="7" s="1"/>
  <c r="H112" i="7"/>
  <c r="H111" i="7" s="1"/>
  <c r="H110" i="7" s="1"/>
  <c r="H109" i="7" s="1"/>
  <c r="G112" i="7"/>
  <c r="G111" i="7" s="1"/>
  <c r="G110" i="7" s="1"/>
  <c r="G109" i="7" s="1"/>
  <c r="I483" i="7"/>
  <c r="I482" i="7" s="1"/>
  <c r="H483" i="7"/>
  <c r="H482" i="7" s="1"/>
  <c r="G483" i="7"/>
  <c r="G482" i="7" s="1"/>
  <c r="I81" i="7" l="1"/>
  <c r="I80" i="7" s="1"/>
  <c r="I79" i="7" s="1"/>
  <c r="I78" i="7" s="1"/>
  <c r="H81" i="7"/>
  <c r="H80" i="7" s="1"/>
  <c r="H79" i="7" s="1"/>
  <c r="H78" i="7" s="1"/>
  <c r="G81" i="7"/>
  <c r="G80" i="7" s="1"/>
  <c r="G79" i="7" s="1"/>
  <c r="G78" i="7" s="1"/>
  <c r="I75" i="7"/>
  <c r="I74" i="7" s="1"/>
  <c r="I73" i="7" s="1"/>
  <c r="I72" i="7" s="1"/>
  <c r="H75" i="7"/>
  <c r="H74" i="7" s="1"/>
  <c r="H73" i="7" s="1"/>
  <c r="H72" i="7" s="1"/>
  <c r="G75" i="7"/>
  <c r="G74" i="7" s="1"/>
  <c r="G73" i="7" s="1"/>
  <c r="G72" i="7" s="1"/>
  <c r="H71" i="7" l="1"/>
  <c r="I71" i="7"/>
  <c r="G71" i="7"/>
  <c r="H17" i="7"/>
  <c r="I17" i="7"/>
  <c r="G17" i="7"/>
  <c r="H23" i="7"/>
  <c r="I23" i="7"/>
  <c r="G23" i="7"/>
  <c r="G57" i="7" l="1"/>
  <c r="G56" i="7" s="1"/>
  <c r="G157" i="7" l="1"/>
  <c r="G156" i="7" s="1"/>
  <c r="G155" i="7" s="1"/>
  <c r="G149" i="7" s="1"/>
  <c r="G158" i="7" l="1"/>
  <c r="G405" i="7" l="1"/>
  <c r="G404" i="7" s="1"/>
  <c r="G408" i="7"/>
  <c r="G407" i="7" s="1"/>
  <c r="G403" i="7" l="1"/>
  <c r="G402" i="7"/>
  <c r="G310" i="7"/>
  <c r="G309" i="7" s="1"/>
  <c r="G422" i="7"/>
  <c r="G421" i="7" s="1"/>
  <c r="G413" i="7"/>
  <c r="G412" i="7" s="1"/>
  <c r="G345" i="7"/>
  <c r="G344" i="7" s="1"/>
  <c r="G411" i="7" l="1"/>
  <c r="G410" i="7" s="1"/>
  <c r="G401" i="7" s="1"/>
  <c r="I549" i="7"/>
  <c r="H549" i="7"/>
  <c r="G549" i="7"/>
  <c r="I547" i="7"/>
  <c r="H547" i="7"/>
  <c r="G547" i="7"/>
  <c r="G546" i="7" l="1"/>
  <c r="G545" i="7" s="1"/>
  <c r="G544" i="7" s="1"/>
  <c r="H546" i="7"/>
  <c r="H545" i="7" s="1"/>
  <c r="H544" i="7" s="1"/>
  <c r="I546" i="7"/>
  <c r="I545" i="7" s="1"/>
  <c r="I544" i="7" s="1"/>
  <c r="G495" i="7" l="1"/>
  <c r="G494" i="7" s="1"/>
  <c r="H255" i="7"/>
  <c r="H254" i="7" s="1"/>
  <c r="H253" i="7" s="1"/>
  <c r="H252" i="7" s="1"/>
  <c r="I255" i="7"/>
  <c r="I254" i="7" s="1"/>
  <c r="I253" i="7" s="1"/>
  <c r="I252" i="7" s="1"/>
  <c r="G357" i="7"/>
  <c r="G356" i="7" s="1"/>
  <c r="G366" i="7"/>
  <c r="G365" i="7" s="1"/>
  <c r="G369" i="7"/>
  <c r="G368" i="7" s="1"/>
  <c r="G382" i="7"/>
  <c r="G381" i="7" s="1"/>
  <c r="G374" i="7" s="1"/>
  <c r="G387" i="7"/>
  <c r="G386" i="7" s="1"/>
  <c r="G385" i="7" s="1"/>
  <c r="G384" i="7" s="1"/>
  <c r="G392" i="7"/>
  <c r="G391" i="7" s="1"/>
  <c r="G390" i="7" s="1"/>
  <c r="G389" i="7" s="1"/>
  <c r="G459" i="7"/>
  <c r="G461" i="7"/>
  <c r="G464" i="7"/>
  <c r="G466" i="7"/>
  <c r="G470" i="7"/>
  <c r="G469" i="7" s="1"/>
  <c r="G468" i="7" s="1"/>
  <c r="G474" i="7"/>
  <c r="G476" i="7"/>
  <c r="G486" i="7"/>
  <c r="G485" i="7" s="1"/>
  <c r="G498" i="7"/>
  <c r="G497" i="7" s="1"/>
  <c r="G515" i="7"/>
  <c r="G514" i="7" s="1"/>
  <c r="G509" i="7"/>
  <c r="G508" i="7" s="1"/>
  <c r="G520" i="7"/>
  <c r="G519" i="7" s="1"/>
  <c r="G518" i="7" s="1"/>
  <c r="G517" i="7" s="1"/>
  <c r="G535" i="7"/>
  <c r="G534" i="7" s="1"/>
  <c r="G533" i="7" s="1"/>
  <c r="G554" i="7"/>
  <c r="G553" i="7" s="1"/>
  <c r="G552" i="7" s="1"/>
  <c r="G551" i="7" s="1"/>
  <c r="G558" i="7"/>
  <c r="G557" i="7" s="1"/>
  <c r="G556" i="7" s="1"/>
  <c r="H336" i="7"/>
  <c r="H335" i="7" s="1"/>
  <c r="I336" i="7"/>
  <c r="I335" i="7" s="1"/>
  <c r="H307" i="7"/>
  <c r="H306" i="7" s="1"/>
  <c r="I307" i="7"/>
  <c r="I306" i="7" s="1"/>
  <c r="H554" i="7"/>
  <c r="H553" i="7" s="1"/>
  <c r="H552" i="7" s="1"/>
  <c r="H551" i="7" s="1"/>
  <c r="I554" i="7"/>
  <c r="I553" i="7" s="1"/>
  <c r="I552" i="7" s="1"/>
  <c r="I551" i="7" s="1"/>
  <c r="H558" i="7"/>
  <c r="H557" i="7" s="1"/>
  <c r="H556" i="7" s="1"/>
  <c r="I558" i="7"/>
  <c r="I557" i="7" s="1"/>
  <c r="I556" i="7" s="1"/>
  <c r="G255" i="7"/>
  <c r="G501" i="7" l="1"/>
  <c r="G364" i="7"/>
  <c r="G500" i="7"/>
  <c r="G473" i="7"/>
  <c r="G363" i="7"/>
  <c r="G481" i="7"/>
  <c r="G480" i="7" s="1"/>
  <c r="G479" i="7" s="1"/>
  <c r="G478" i="7" s="1"/>
  <c r="G532" i="7"/>
  <c r="H543" i="7"/>
  <c r="G543" i="7"/>
  <c r="I543" i="7"/>
  <c r="G463" i="7"/>
  <c r="G493" i="7"/>
  <c r="G492" i="7" s="1"/>
  <c r="G472" i="7"/>
  <c r="G458" i="7"/>
  <c r="G373" i="7"/>
  <c r="G372" i="7" s="1"/>
  <c r="G371" i="7" s="1"/>
  <c r="G457" i="7" l="1"/>
  <c r="G456" i="7" s="1"/>
  <c r="G400" i="7" s="1"/>
  <c r="G491" i="7"/>
  <c r="G489" i="7" l="1"/>
  <c r="G488" i="7" s="1"/>
  <c r="G307" i="7" l="1"/>
  <c r="G306" i="7" s="1"/>
  <c r="G336" i="7"/>
  <c r="G335" i="7" s="1"/>
  <c r="G334" i="7" s="1"/>
  <c r="G333" i="7" s="1"/>
  <c r="G254" i="7" l="1"/>
  <c r="G253" i="7" s="1"/>
  <c r="G252" i="7" s="1"/>
  <c r="H176" i="7" l="1"/>
  <c r="H175" i="7" s="1"/>
  <c r="H174" i="7" s="1"/>
  <c r="H173" i="7" s="1"/>
  <c r="I176" i="7"/>
  <c r="I175" i="7" s="1"/>
  <c r="I174" i="7" s="1"/>
  <c r="I173" i="7" s="1"/>
  <c r="G176" i="7"/>
  <c r="G175" i="7" s="1"/>
  <c r="G174" i="7" s="1"/>
  <c r="G173" i="7" l="1"/>
  <c r="G172" i="7" s="1"/>
  <c r="G171" i="7" s="1"/>
  <c r="H172" i="7"/>
  <c r="H171" i="7" s="1"/>
  <c r="I172" i="7"/>
  <c r="I171" i="7" s="1"/>
  <c r="H97" i="7"/>
  <c r="H96" i="7" s="1"/>
  <c r="H95" i="7" s="1"/>
  <c r="H94" i="7" s="1"/>
  <c r="I97" i="7"/>
  <c r="I96" i="7" s="1"/>
  <c r="I95" i="7" s="1"/>
  <c r="I94" i="7" s="1"/>
  <c r="G97" i="7"/>
  <c r="G96" i="7" s="1"/>
  <c r="G95" i="7" s="1"/>
  <c r="G94" i="7" s="1"/>
  <c r="H102" i="7"/>
  <c r="H101" i="7" s="1"/>
  <c r="H100" i="7" s="1"/>
  <c r="H99" i="7" s="1"/>
  <c r="I102" i="7"/>
  <c r="I101" i="7" s="1"/>
  <c r="I100" i="7" s="1"/>
  <c r="I99" i="7" s="1"/>
  <c r="G102" i="7"/>
  <c r="G101" i="7" s="1"/>
  <c r="G100" i="7" s="1"/>
  <c r="G99" i="7" s="1"/>
  <c r="H117" i="7"/>
  <c r="H116" i="7" s="1"/>
  <c r="H115" i="7" s="1"/>
  <c r="H114" i="7" s="1"/>
  <c r="I117" i="7"/>
  <c r="I116" i="7" s="1"/>
  <c r="I115" i="7" s="1"/>
  <c r="I114" i="7" s="1"/>
  <c r="G117" i="7"/>
  <c r="G116" i="7" s="1"/>
  <c r="G115" i="7" s="1"/>
  <c r="G114" i="7" s="1"/>
  <c r="I241" i="7" l="1"/>
  <c r="I240" i="7" s="1"/>
  <c r="I239" i="7" s="1"/>
  <c r="I238" i="7" s="1"/>
  <c r="I237" i="7" s="1"/>
  <c r="I236" i="7" s="1"/>
  <c r="H241" i="7"/>
  <c r="H240" i="7" s="1"/>
  <c r="H239" i="7" s="1"/>
  <c r="H238" i="7" s="1"/>
  <c r="H237" i="7" s="1"/>
  <c r="H236" i="7" s="1"/>
  <c r="G241" i="7"/>
  <c r="G240" i="7" s="1"/>
  <c r="G239" i="7" s="1"/>
  <c r="G238" i="7" s="1"/>
  <c r="G237" i="7" s="1"/>
  <c r="G236" i="7" s="1"/>
  <c r="I214" i="7"/>
  <c r="H214" i="7"/>
  <c r="G214" i="7"/>
  <c r="I206" i="7"/>
  <c r="H206" i="7"/>
  <c r="G206" i="7"/>
  <c r="G213" i="7" l="1"/>
  <c r="G212" i="7" s="1"/>
  <c r="G211" i="7" s="1"/>
  <c r="H213" i="7"/>
  <c r="H212" i="7" s="1"/>
  <c r="H211" i="7" s="1"/>
  <c r="I213" i="7"/>
  <c r="I212" i="7" s="1"/>
  <c r="I211" i="7" s="1"/>
  <c r="H205" i="7"/>
  <c r="H204" i="7" s="1"/>
  <c r="H203" i="7" s="1"/>
  <c r="I205" i="7"/>
  <c r="I204" i="7" s="1"/>
  <c r="I203" i="7" s="1"/>
  <c r="G205" i="7"/>
  <c r="G204" i="7" s="1"/>
  <c r="G203" i="7" s="1"/>
  <c r="G123" i="7"/>
  <c r="H123" i="7"/>
  <c r="I123" i="7"/>
  <c r="H313" i="7" l="1"/>
  <c r="H312" i="7" s="1"/>
  <c r="H302" i="7" s="1"/>
  <c r="I313" i="7"/>
  <c r="I312" i="7" s="1"/>
  <c r="I302" i="7" s="1"/>
  <c r="H301" i="7" l="1"/>
  <c r="H300" i="7" s="1"/>
  <c r="I301" i="7"/>
  <c r="I300" i="7" s="1"/>
  <c r="H486" i="7"/>
  <c r="H485" i="7" s="1"/>
  <c r="I486" i="7"/>
  <c r="I485" i="7" s="1"/>
  <c r="H476" i="7"/>
  <c r="I476" i="7"/>
  <c r="H474" i="7"/>
  <c r="I474" i="7"/>
  <c r="H470" i="7"/>
  <c r="I470" i="7"/>
  <c r="H461" i="7"/>
  <c r="I461" i="7"/>
  <c r="H459" i="7"/>
  <c r="I459" i="7"/>
  <c r="H464" i="7"/>
  <c r="I464" i="7"/>
  <c r="H391" i="7"/>
  <c r="H390" i="7" s="1"/>
  <c r="I391" i="7"/>
  <c r="I390" i="7" s="1"/>
  <c r="H387" i="7"/>
  <c r="H386" i="7" s="1"/>
  <c r="H385" i="7" s="1"/>
  <c r="I387" i="7"/>
  <c r="I386" i="7" s="1"/>
  <c r="I385" i="7" s="1"/>
  <c r="H382" i="7"/>
  <c r="H381" i="7" s="1"/>
  <c r="H374" i="7" s="1"/>
  <c r="I382" i="7"/>
  <c r="I381" i="7" s="1"/>
  <c r="I374" i="7" s="1"/>
  <c r="H369" i="7"/>
  <c r="H368" i="7" s="1"/>
  <c r="I369" i="7"/>
  <c r="I368" i="7" s="1"/>
  <c r="H366" i="7"/>
  <c r="H365" i="7" s="1"/>
  <c r="I366" i="7"/>
  <c r="I365" i="7" s="1"/>
  <c r="H357" i="7"/>
  <c r="H356" i="7" s="1"/>
  <c r="I357" i="7"/>
  <c r="I356" i="7" s="1"/>
  <c r="H329" i="7"/>
  <c r="H328" i="7" s="1"/>
  <c r="I329" i="7"/>
  <c r="I328" i="7" s="1"/>
  <c r="H326" i="7"/>
  <c r="H325" i="7" s="1"/>
  <c r="I326" i="7"/>
  <c r="I325" i="7" s="1"/>
  <c r="I334" i="7" l="1"/>
  <c r="H334" i="7"/>
  <c r="I364" i="7"/>
  <c r="H364" i="7"/>
  <c r="H363" i="7" s="1"/>
  <c r="I473" i="7"/>
  <c r="I472" i="7" s="1"/>
  <c r="H473" i="7"/>
  <c r="H472" i="7" s="1"/>
  <c r="I363" i="7"/>
  <c r="I481" i="7"/>
  <c r="I480" i="7" s="1"/>
  <c r="I479" i="7" s="1"/>
  <c r="I478" i="7" s="1"/>
  <c r="H481" i="7"/>
  <c r="H480" i="7" s="1"/>
  <c r="H479" i="7" s="1"/>
  <c r="H478" i="7" s="1"/>
  <c r="H373" i="7"/>
  <c r="I373" i="7"/>
  <c r="I469" i="7"/>
  <c r="I468" i="7" s="1"/>
  <c r="H469" i="7"/>
  <c r="H468" i="7" s="1"/>
  <c r="I458" i="7"/>
  <c r="H458" i="7"/>
  <c r="H384" i="7"/>
  <c r="H389" i="7"/>
  <c r="I389" i="7"/>
  <c r="I384" i="7"/>
  <c r="H333" i="7" l="1"/>
  <c r="H332" i="7" s="1"/>
  <c r="H331" i="7" s="1"/>
  <c r="I333" i="7"/>
  <c r="I332" i="7" s="1"/>
  <c r="I331" i="7" s="1"/>
  <c r="H372" i="7"/>
  <c r="H371" i="7" s="1"/>
  <c r="I372" i="7"/>
  <c r="I371" i="7" s="1"/>
  <c r="H324" i="7"/>
  <c r="H323" i="7" s="1"/>
  <c r="H299" i="7" s="1"/>
  <c r="I324" i="7"/>
  <c r="I323" i="7" s="1"/>
  <c r="I299" i="7" s="1"/>
  <c r="I140" i="7" l="1"/>
  <c r="I139" i="7" s="1"/>
  <c r="I138" i="7" s="1"/>
  <c r="I137" i="7" s="1"/>
  <c r="I136" i="7" s="1"/>
  <c r="H140" i="7"/>
  <c r="H139" i="7" s="1"/>
  <c r="H138" i="7" s="1"/>
  <c r="H137" i="7" s="1"/>
  <c r="H136" i="7" s="1"/>
  <c r="G140" i="7"/>
  <c r="G139" i="7" s="1"/>
  <c r="G138" i="7" s="1"/>
  <c r="G137" i="7" s="1"/>
  <c r="G136" i="7" s="1"/>
  <c r="I509" i="7" l="1"/>
  <c r="I508" i="7" s="1"/>
  <c r="H509" i="7"/>
  <c r="H508" i="7" s="1"/>
  <c r="I498" i="7"/>
  <c r="I497" i="7" s="1"/>
  <c r="H498" i="7"/>
  <c r="H497" i="7" s="1"/>
  <c r="I495" i="7"/>
  <c r="I494" i="7" s="1"/>
  <c r="H495" i="7"/>
  <c r="H494" i="7" s="1"/>
  <c r="G273" i="7"/>
  <c r="G272" i="7" s="1"/>
  <c r="H273" i="7"/>
  <c r="H272" i="7" s="1"/>
  <c r="I273" i="7"/>
  <c r="I272" i="7" s="1"/>
  <c r="H535" i="7"/>
  <c r="H534" i="7" s="1"/>
  <c r="H533" i="7" s="1"/>
  <c r="I535" i="7"/>
  <c r="I534" i="7" s="1"/>
  <c r="I533" i="7" s="1"/>
  <c r="H520" i="7"/>
  <c r="H519" i="7" s="1"/>
  <c r="H518" i="7" s="1"/>
  <c r="H517" i="7" s="1"/>
  <c r="I520" i="7"/>
  <c r="I519" i="7" s="1"/>
  <c r="I518" i="7" s="1"/>
  <c r="I517" i="7" s="1"/>
  <c r="H515" i="7"/>
  <c r="I515" i="7"/>
  <c r="I514" i="7" s="1"/>
  <c r="I501" i="7" s="1"/>
  <c r="H466" i="7"/>
  <c r="H463" i="7" s="1"/>
  <c r="H457" i="7" s="1"/>
  <c r="H456" i="7" s="1"/>
  <c r="H400" i="7" s="1"/>
  <c r="I466" i="7"/>
  <c r="I463" i="7" s="1"/>
  <c r="I457" i="7" s="1"/>
  <c r="I456" i="7" s="1"/>
  <c r="I400" i="7" s="1"/>
  <c r="H295" i="7"/>
  <c r="H294" i="7" s="1"/>
  <c r="I295" i="7"/>
  <c r="I294" i="7" s="1"/>
  <c r="H292" i="7"/>
  <c r="H291" i="7" s="1"/>
  <c r="I292" i="7"/>
  <c r="I291" i="7" s="1"/>
  <c r="H281" i="7"/>
  <c r="H280" i="7" s="1"/>
  <c r="I281" i="7"/>
  <c r="I280" i="7" s="1"/>
  <c r="H278" i="7"/>
  <c r="H277" i="7" s="1"/>
  <c r="I278" i="7"/>
  <c r="I277" i="7" s="1"/>
  <c r="H268" i="7"/>
  <c r="H267" i="7" s="1"/>
  <c r="I268" i="7"/>
  <c r="I267" i="7" s="1"/>
  <c r="H259" i="7"/>
  <c r="H258" i="7" s="1"/>
  <c r="H257" i="7" s="1"/>
  <c r="I259" i="7"/>
  <c r="I258" i="7" s="1"/>
  <c r="I257" i="7" s="1"/>
  <c r="H224" i="7"/>
  <c r="H223" i="7" s="1"/>
  <c r="I224" i="7"/>
  <c r="I223" i="7" s="1"/>
  <c r="H201" i="7"/>
  <c r="H200" i="7" s="1"/>
  <c r="H199" i="7" s="1"/>
  <c r="H198" i="7" s="1"/>
  <c r="H197" i="7" s="1"/>
  <c r="H185" i="7" s="1"/>
  <c r="I201" i="7"/>
  <c r="I200" i="7" s="1"/>
  <c r="I199" i="7" s="1"/>
  <c r="I198" i="7" s="1"/>
  <c r="I197" i="7" s="1"/>
  <c r="I185" i="7" s="1"/>
  <c r="H120" i="7"/>
  <c r="H119" i="7" s="1"/>
  <c r="I121" i="7"/>
  <c r="I120" i="7" s="1"/>
  <c r="I119" i="7" s="1"/>
  <c r="H107" i="7"/>
  <c r="H106" i="7" s="1"/>
  <c r="H105" i="7" s="1"/>
  <c r="I107" i="7"/>
  <c r="I106" i="7" s="1"/>
  <c r="I105" i="7" s="1"/>
  <c r="H86" i="7"/>
  <c r="H85" i="7" s="1"/>
  <c r="H84" i="7" s="1"/>
  <c r="H83" i="7" s="1"/>
  <c r="I86" i="7"/>
  <c r="I85" i="7" s="1"/>
  <c r="I84" i="7" s="1"/>
  <c r="I83" i="7" s="1"/>
  <c r="H60" i="7"/>
  <c r="H59" i="7" s="1"/>
  <c r="I60" i="7"/>
  <c r="I59" i="7" s="1"/>
  <c r="H54" i="7"/>
  <c r="H53" i="7" s="1"/>
  <c r="I54" i="7"/>
  <c r="I53" i="7" s="1"/>
  <c r="H45" i="7"/>
  <c r="H44" i="7" s="1"/>
  <c r="I45" i="7"/>
  <c r="I44" i="7" s="1"/>
  <c r="H134" i="7"/>
  <c r="H133" i="7" s="1"/>
  <c r="H132" i="7" s="1"/>
  <c r="H131" i="7" s="1"/>
  <c r="H130" i="7" s="1"/>
  <c r="H129" i="7" s="1"/>
  <c r="I134" i="7"/>
  <c r="I133" i="7" s="1"/>
  <c r="I132" i="7" s="1"/>
  <c r="I131" i="7" s="1"/>
  <c r="I130" i="7" s="1"/>
  <c r="I129" i="7" s="1"/>
  <c r="H42" i="7"/>
  <c r="H41" i="7" s="1"/>
  <c r="I42" i="7"/>
  <c r="I41" i="7" s="1"/>
  <c r="H39" i="7"/>
  <c r="I39" i="7"/>
  <c r="H37" i="7"/>
  <c r="I37" i="7"/>
  <c r="H22" i="7"/>
  <c r="I22" i="7"/>
  <c r="H16" i="7"/>
  <c r="H15" i="7" s="1"/>
  <c r="H13" i="7" s="1"/>
  <c r="I16" i="7"/>
  <c r="I15" i="7" s="1"/>
  <c r="I532" i="7" l="1"/>
  <c r="H532" i="7"/>
  <c r="H514" i="7"/>
  <c r="I52" i="7"/>
  <c r="I51" i="7" s="1"/>
  <c r="H21" i="7"/>
  <c r="H20" i="7" s="1"/>
  <c r="H19" i="7" s="1"/>
  <c r="I21" i="7"/>
  <c r="I20" i="7" s="1"/>
  <c r="I19" i="7" s="1"/>
  <c r="H52" i="7"/>
  <c r="H51" i="7" s="1"/>
  <c r="I222" i="7"/>
  <c r="I221" i="7" s="1"/>
  <c r="H222" i="7"/>
  <c r="H221" i="7" s="1"/>
  <c r="I493" i="7"/>
  <c r="I492" i="7" s="1"/>
  <c r="H493" i="7"/>
  <c r="H492" i="7" s="1"/>
  <c r="I251" i="7"/>
  <c r="I250" i="7" s="1"/>
  <c r="H251" i="7"/>
  <c r="H250" i="7" s="1"/>
  <c r="H298" i="7"/>
  <c r="I298" i="7"/>
  <c r="I276" i="7"/>
  <c r="I275" i="7" s="1"/>
  <c r="H276" i="7"/>
  <c r="H275" i="7" s="1"/>
  <c r="H104" i="7"/>
  <c r="H88" i="7" s="1"/>
  <c r="I104" i="7"/>
  <c r="I88" i="7" s="1"/>
  <c r="I500" i="7"/>
  <c r="H266" i="7"/>
  <c r="H265" i="7" s="1"/>
  <c r="I266" i="7"/>
  <c r="I265" i="7" s="1"/>
  <c r="I14" i="7"/>
  <c r="I13" i="7"/>
  <c r="I271" i="7"/>
  <c r="I270" i="7" s="1"/>
  <c r="H271" i="7"/>
  <c r="H270" i="7" s="1"/>
  <c r="H36" i="7"/>
  <c r="H35" i="7" s="1"/>
  <c r="H34" i="7" s="1"/>
  <c r="H290" i="7"/>
  <c r="H289" i="7" s="1"/>
  <c r="H288" i="7" s="1"/>
  <c r="H287" i="7" s="1"/>
  <c r="I290" i="7"/>
  <c r="I289" i="7" s="1"/>
  <c r="I288" i="7" s="1"/>
  <c r="I287" i="7" s="1"/>
  <c r="I36" i="7"/>
  <c r="I35" i="7" s="1"/>
  <c r="I34" i="7" s="1"/>
  <c r="H14" i="7"/>
  <c r="H501" i="7" l="1"/>
  <c r="H500" i="7" s="1"/>
  <c r="H491" i="7" s="1"/>
  <c r="I28" i="7"/>
  <c r="H28" i="7"/>
  <c r="H220" i="7"/>
  <c r="H219" i="7"/>
  <c r="H218" i="7" s="1"/>
  <c r="I220" i="7"/>
  <c r="I219" i="7"/>
  <c r="I218" i="7" s="1"/>
  <c r="H297" i="7"/>
  <c r="I297" i="7"/>
  <c r="I491" i="7"/>
  <c r="H264" i="7"/>
  <c r="H263" i="7" s="1"/>
  <c r="H262" i="7" s="1"/>
  <c r="I264" i="7"/>
  <c r="I263" i="7" s="1"/>
  <c r="I262" i="7" s="1"/>
  <c r="I489" i="7" l="1"/>
  <c r="I488" i="7" s="1"/>
  <c r="H489" i="7"/>
  <c r="H488" i="7" s="1"/>
  <c r="I12" i="7"/>
  <c r="H12" i="7" l="1"/>
  <c r="H11" i="7" s="1"/>
  <c r="H560" i="7" s="1"/>
  <c r="I11" i="7"/>
  <c r="I560" i="7" s="1"/>
  <c r="G16" i="7" l="1"/>
  <c r="G15" i="7" s="1"/>
  <c r="G14" i="7" l="1"/>
  <c r="G13" i="7" l="1"/>
  <c r="G42" i="7" l="1"/>
  <c r="G41" i="7" s="1"/>
  <c r="G201" i="7"/>
  <c r="G200" i="7" s="1"/>
  <c r="G199" i="7" s="1"/>
  <c r="G198" i="7" s="1"/>
  <c r="G197" i="7" s="1"/>
  <c r="G185" i="7" s="1"/>
  <c r="G134" i="7" l="1"/>
  <c r="G133" i="7" s="1"/>
  <c r="G132" i="7" s="1"/>
  <c r="G131" i="7" s="1"/>
  <c r="G130" i="7" s="1"/>
  <c r="G129" i="7" s="1"/>
  <c r="G60" i="7" l="1"/>
  <c r="G59" i="7" s="1"/>
  <c r="G259" i="7" l="1"/>
  <c r="G258" i="7" s="1"/>
  <c r="G257" i="7" s="1"/>
  <c r="G224" i="7"/>
  <c r="G223" i="7" s="1"/>
  <c r="G222" i="7" s="1"/>
  <c r="G221" i="7" s="1"/>
  <c r="G121" i="7"/>
  <c r="G120" i="7" s="1"/>
  <c r="G119" i="7" s="1"/>
  <c r="G107" i="7"/>
  <c r="G106" i="7" s="1"/>
  <c r="G105" i="7" s="1"/>
  <c r="G86" i="7"/>
  <c r="G85" i="7" s="1"/>
  <c r="G84" i="7" s="1"/>
  <c r="G83" i="7" s="1"/>
  <c r="G54" i="7"/>
  <c r="G53" i="7" s="1"/>
  <c r="G52" i="7" s="1"/>
  <c r="G45" i="7"/>
  <c r="G44" i="7" s="1"/>
  <c r="G39" i="7"/>
  <c r="G37" i="7"/>
  <c r="G219" i="7" l="1"/>
  <c r="G218" i="7" s="1"/>
  <c r="G220" i="7"/>
  <c r="G251" i="7"/>
  <c r="G250" i="7" s="1"/>
  <c r="G51" i="7"/>
  <c r="G22" i="7"/>
  <c r="G104" i="7"/>
  <c r="G88" i="7" s="1"/>
  <c r="G36" i="7"/>
  <c r="G35" i="7" s="1"/>
  <c r="G34" i="7" s="1"/>
  <c r="G28" i="7" l="1"/>
  <c r="G21" i="7"/>
  <c r="G20" i="7" s="1"/>
  <c r="G19" i="7" s="1"/>
  <c r="G295" i="7"/>
  <c r="G294" i="7" s="1"/>
  <c r="G292" i="7"/>
  <c r="G291" i="7" s="1"/>
  <c r="G281" i="7"/>
  <c r="G280" i="7" s="1"/>
  <c r="G278" i="7"/>
  <c r="G277" i="7" s="1"/>
  <c r="G268" i="7"/>
  <c r="G267" i="7" s="1"/>
  <c r="G266" i="7" s="1"/>
  <c r="G276" i="7" l="1"/>
  <c r="G275" i="7" s="1"/>
  <c r="G265" i="7"/>
  <c r="G271" i="7"/>
  <c r="G270" i="7" s="1"/>
  <c r="G290" i="7"/>
  <c r="G289" i="7" s="1"/>
  <c r="G288" i="7" s="1"/>
  <c r="G287" i="7" s="1"/>
  <c r="G12" i="7" l="1"/>
  <c r="G264" i="7"/>
  <c r="G263" i="7" s="1"/>
  <c r="G262" i="7" s="1"/>
  <c r="G329" i="7"/>
  <c r="G328" i="7" s="1"/>
  <c r="G326" i="7"/>
  <c r="G325" i="7" s="1"/>
  <c r="G313" i="7"/>
  <c r="G312" i="7" s="1"/>
  <c r="G302" i="7" s="1"/>
  <c r="G11" i="7" l="1"/>
  <c r="G324" i="7"/>
  <c r="G301" i="7"/>
  <c r="G300" i="7" s="1"/>
  <c r="G332" i="7" l="1"/>
  <c r="G331" i="7" s="1"/>
  <c r="G323" i="7"/>
  <c r="G299" i="7" s="1"/>
  <c r="G298" i="7" l="1"/>
  <c r="G297" i="7" s="1"/>
  <c r="G560" i="7" s="1"/>
</calcChain>
</file>

<file path=xl/comments1.xml><?xml version="1.0" encoding="utf-8"?>
<comments xmlns="http://schemas.openxmlformats.org/spreadsheetml/2006/main">
  <authors>
    <author>Автор</author>
  </authors>
  <commentList>
    <comment ref="A44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A44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<sst xmlns="http://schemas.openxmlformats.org/spreadsheetml/2006/main" count="2670" uniqueCount="457">
  <si>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</si>
  <si>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</si>
  <si>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</si>
  <si>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</si>
  <si>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</si>
  <si>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Обеспечение деятельности подведомственных учреждений</t>
  </si>
  <si>
    <t>Национальная экономика</t>
  </si>
  <si>
    <t>Дорожное хозяйство(дорожные фонды)</t>
  </si>
  <si>
    <t>Администрация Дергачевского муниципального района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</si>
  <si>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</si>
  <si>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</si>
  <si>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Социальная политика</t>
  </si>
  <si>
    <t>Средства массовой информации</t>
  </si>
  <si>
    <t>Финансовое управление администрации Дергачевского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</si>
  <si>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</si>
  <si>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</si>
  <si>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Управление образования администрации Дергачевского муниципального района</t>
  </si>
  <si>
    <t>Дошкольное образование</t>
  </si>
  <si>
    <t>Обеспечение образовательной деятельности муниципальных дошкольных образовательных организаций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</si>
  <si>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</si>
  <si>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</si>
  <si>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</si>
  <si>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Охрана семьи и детства</t>
  </si>
  <si>
    <t>Управление культуры и кино администрации Дергачевского муниципального района</t>
  </si>
  <si>
    <t>Культура, кинематография</t>
  </si>
  <si>
    <t>Культура</t>
  </si>
  <si>
    <t>Другие вопросы в области культуры, кинематографии</t>
  </si>
  <si>
    <t>Наименование</t>
  </si>
  <si>
    <t>Целевая статья</t>
  </si>
  <si>
    <t>Вид расходов</t>
  </si>
  <si>
    <t>Ежемесячная денежная выплата на оплату жилого помещения и коммунальных услуг специалистам в области здравоохранения</t>
  </si>
  <si>
    <t>Социальное обеспечение населения</t>
  </si>
  <si>
    <t>01</t>
  </si>
  <si>
    <t>03</t>
  </si>
  <si>
    <t>Обеспечение деятельности представительного органа власти</t>
  </si>
  <si>
    <t>Расходы на выплаты персоналу государственных (муниципальных) органов</t>
  </si>
  <si>
    <t>Расходы на обеспечение деятельности контрольно-счетного органа</t>
  </si>
  <si>
    <t>04</t>
  </si>
  <si>
    <t>Обеспечение деятельности органов исполнительной власти</t>
  </si>
  <si>
    <t>Расходы на обеспечение функций центрального аппарата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</si>
  <si>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</si>
  <si>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</si>
  <si>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</si>
  <si>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</si>
  <si>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06</t>
  </si>
  <si>
    <t>02</t>
  </si>
  <si>
    <t>09</t>
  </si>
  <si>
    <t>12</t>
  </si>
  <si>
    <t>07</t>
  </si>
  <si>
    <t>Субсидии бюджетным учреждениям</t>
  </si>
  <si>
    <t>08</t>
  </si>
  <si>
    <t>10</t>
  </si>
  <si>
    <t>11</t>
  </si>
  <si>
    <t>Дотации</t>
  </si>
  <si>
    <t>050</t>
  </si>
  <si>
    <t>051</t>
  </si>
  <si>
    <t>055</t>
  </si>
  <si>
    <t>057</t>
  </si>
  <si>
    <t>Итого</t>
  </si>
  <si>
    <t>Публичные нормативные социальные выплаты гражданам</t>
  </si>
  <si>
    <t>13</t>
  </si>
  <si>
    <t xml:space="preserve">   тыс. рублей</t>
  </si>
  <si>
    <t>Осуществление деятельности за счет межбюджетных трансфертов</t>
  </si>
  <si>
    <t>15 3 00 00000</t>
  </si>
  <si>
    <t>15 3 01 00000</t>
  </si>
  <si>
    <t>Муниципальная программа "Комплектование книжных фондов библиотек муниципальных образований"</t>
  </si>
  <si>
    <t>16 0 00 00000</t>
  </si>
  <si>
    <t>Основное мероприятие "Комплектование книжных фондов библиотек муниципальных образований"</t>
  </si>
  <si>
    <t>16 0 01 00000</t>
  </si>
  <si>
    <t>61 0 00 00000</t>
  </si>
  <si>
    <t>Расходы на обеспечение деятельности центрального аппарата</t>
  </si>
  <si>
    <t>61 2 00 13200</t>
  </si>
  <si>
    <t>Расходы на выплату персоналу государственных (муниципальных) органов</t>
  </si>
  <si>
    <t>62 0 00 00000</t>
  </si>
  <si>
    <t>62 0 00 01000</t>
  </si>
  <si>
    <t>Расходы на выплаты персоналу казенных учреждений</t>
  </si>
  <si>
    <t>50 0 00 00000</t>
  </si>
  <si>
    <t>50 4 00 00000</t>
  </si>
  <si>
    <t>15 0 00 00000</t>
  </si>
  <si>
    <t>Основное мероприятие "Народное творчество и культурно-досуговая деятельность"</t>
  </si>
  <si>
    <t>10 0 00 00000</t>
  </si>
  <si>
    <t>10 1 00 00000</t>
  </si>
  <si>
    <t>10 1 01 00000</t>
  </si>
  <si>
    <t>Осуществление переданных полномочий за счет субвенций</t>
  </si>
  <si>
    <t>50 3 00 00000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</si>
  <si>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</si>
  <si>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</si>
  <si>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50 3 00 77800</t>
  </si>
  <si>
    <t>50 3 00 77300</t>
  </si>
  <si>
    <t>Расходы на  обеспечение деятельности подведомственных учреждений</t>
  </si>
  <si>
    <t>Осуществление деятельности за счет  межбюджетных трансфертов</t>
  </si>
  <si>
    <t>50 3 00 77900</t>
  </si>
  <si>
    <t>Социальное обеспечение  и иные выплаты населению</t>
  </si>
  <si>
    <t>50 3 00 76700</t>
  </si>
  <si>
    <t>50 3 00 76900</t>
  </si>
  <si>
    <t>50 3 00 77000</t>
  </si>
  <si>
    <t xml:space="preserve">50 3 00 77200 </t>
  </si>
  <si>
    <t>33 0 00 00000</t>
  </si>
  <si>
    <t>33 0 01 00000</t>
  </si>
  <si>
    <t>33 0 01 Д3200</t>
  </si>
  <si>
    <t>Осуществление части полномочий по решению вопросов местного значения в соответствии с заключенными соглашениями за счет иных межбюджетных трансфертов муниципальным районам из бюджетов поселений</t>
  </si>
  <si>
    <t>50 4 00 11200</t>
  </si>
  <si>
    <t>Обеспечение деятельности исполнительной власти</t>
  </si>
  <si>
    <t>61 2 00 00000</t>
  </si>
  <si>
    <t>Уплата земельного налога, налога на имущество и транспортного налога органами исполнительной власти</t>
  </si>
  <si>
    <t>Дотации местным бюджетам</t>
  </si>
  <si>
    <t>50 1 00 00000</t>
  </si>
  <si>
    <t>50 1 00 66200</t>
  </si>
  <si>
    <t>Исполнение государственных полномочий по расчету и предоставлению дотаций поселениям</t>
  </si>
  <si>
    <t>50 1 00 76100</t>
  </si>
  <si>
    <t>14</t>
  </si>
  <si>
    <t>61 1 00 10300</t>
  </si>
  <si>
    <t>Средства резервных фондов и фондов финансовой поддержки</t>
  </si>
  <si>
    <t>Средства резервного фонда местных администраций</t>
  </si>
  <si>
    <t>Резервные средства</t>
  </si>
  <si>
    <t>05</t>
  </si>
  <si>
    <t>Меры социальной поддержки и материальная поддержка отдельных категорий населения</t>
  </si>
  <si>
    <t>66 0 00 00000</t>
  </si>
  <si>
    <t>Социальное обеспечение и иные выплаты населению</t>
  </si>
  <si>
    <t>91 0 00 00000</t>
  </si>
  <si>
    <t>91 1 00 00000</t>
  </si>
  <si>
    <t>91 1 00 04200</t>
  </si>
  <si>
    <t>61 1 00 00000</t>
  </si>
  <si>
    <t>50 3 00 76500</t>
  </si>
  <si>
    <t>50 3 00 76600</t>
  </si>
  <si>
    <t>61 5 00 00000</t>
  </si>
  <si>
    <t>14 0 00 00000</t>
  </si>
  <si>
    <t>14 0 01 00000</t>
  </si>
  <si>
    <t>14 0 01 Г2200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</si>
  <si>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</si>
  <si>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Социальные выплаты гражданам, кроме публичных нормативных социальных выплат</t>
  </si>
  <si>
    <t>Осуществление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</si>
  <si>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Реализация основного мероприятия "Обеспечение эффективности деятельности органов местного самоуправления "</t>
  </si>
  <si>
    <t>Основное мероприятие "Обеспечение эффективности деятельности органов местного самоуправления  "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</si>
  <si>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</si>
  <si>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61 2 00 25200</t>
  </si>
  <si>
    <t>66 1 00 15100</t>
  </si>
  <si>
    <t>3</t>
  </si>
  <si>
    <t>4</t>
  </si>
  <si>
    <t>61 5 00 23200</t>
  </si>
  <si>
    <t>Обеспечение образовательной деятельности муниципальных общеобразовательных учреждений</t>
  </si>
  <si>
    <t>Дополнительное образование детей</t>
  </si>
  <si>
    <t>Осуществление полномочий по обеспечению деятельности контрольно-счетного органа</t>
  </si>
  <si>
    <t>50 4 00 11202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</si>
  <si>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</si>
  <si>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61 2 00 11100</t>
  </si>
  <si>
    <t>Расходы на обеспечение деятельности главы муниципального образования</t>
  </si>
  <si>
    <t>Код</t>
  </si>
  <si>
    <t xml:space="preserve">Раздел </t>
  </si>
  <si>
    <t>Подраздел</t>
  </si>
  <si>
    <t>50 2 00 00000</t>
  </si>
  <si>
    <t>Мероприятия, осуществляемые за счет субсидий из бюджетов бюджетной системы</t>
  </si>
  <si>
    <t>Подпрограмма "Народное творчество и культурно-досуговая деятельность"</t>
  </si>
  <si>
    <t>15 2 00 00000</t>
  </si>
  <si>
    <t>15 2 01 00000</t>
  </si>
  <si>
    <t>Подпрограмма "Библиотеки"</t>
  </si>
  <si>
    <t>Основное мероприятие "Библиотеки"</t>
  </si>
  <si>
    <t>62 0 00 25200</t>
  </si>
  <si>
    <t>50 4 00 11201</t>
  </si>
  <si>
    <t>10 2 00 00000</t>
  </si>
  <si>
    <t>10 2 01 00000</t>
  </si>
  <si>
    <t>Основное мероприятие "Снижение рисков и смягчение последствий чрезвычайных ситуаций природного и техногенного характера "</t>
  </si>
  <si>
    <t>Реализация основного мероприятия "Снижение рисков и смягчение последствий чрезвычайных ситуаций природного и техногенного характера "</t>
  </si>
  <si>
    <t>26 0 00 00000</t>
  </si>
  <si>
    <t>26 0 01 00000</t>
  </si>
  <si>
    <t>26 0 01 Б3200</t>
  </si>
  <si>
    <t>Выполнение функций органами местного самоуправления</t>
  </si>
  <si>
    <t>10 4 00 00000</t>
  </si>
  <si>
    <t>10 4 01 00000</t>
  </si>
  <si>
    <t>Подпрограмма "Финансовое обеспечение мероприятий"</t>
  </si>
  <si>
    <t>Основное мероприятие "Финансовое обеспечение мероприятий"</t>
  </si>
  <si>
    <t>10 3 00 00000</t>
  </si>
  <si>
    <t>10 3 01 00000</t>
  </si>
  <si>
    <t>Подпрограмма "Обеспечение деятельности учреждений дополнительного образования"</t>
  </si>
  <si>
    <t>Основное мероприятие "Обеспечение деятельности учреждений дополнительного образования"</t>
  </si>
  <si>
    <t>Сельское хозяйство и рыболовство</t>
  </si>
  <si>
    <t>Подпрограмма "Обеспечение деятельности учреждений дошкольного образования"</t>
  </si>
  <si>
    <t>Основное мероприятие "Обеспечение деятельности учреждений дошкольного образования"</t>
  </si>
  <si>
    <t>10 1 01 Д4500</t>
  </si>
  <si>
    <t>Расходы на выполнение муниципальных заданий муниципальными бюджетными и автономными учреждениями</t>
  </si>
  <si>
    <t>10 2 01 Д4500</t>
  </si>
  <si>
    <t>Подпрограмма «Обеспечение деятельности учреждений общего образования»</t>
  </si>
  <si>
    <t>Основное мероприятие  «Обеспечение деятельности учреждений общего образования»</t>
  </si>
  <si>
    <t>10 3 01 Д4500</t>
  </si>
  <si>
    <t>15 2 01 Д4500</t>
  </si>
  <si>
    <t>15 3 01 Д4500</t>
  </si>
  <si>
    <t>50 2 00 72500</t>
  </si>
  <si>
    <t>Сохранение достигнутых показателей повышения оплаты труда отдельных категорий работников бюджетной сферы</t>
  </si>
  <si>
    <t>15 3 01 S2500</t>
  </si>
  <si>
    <t>Сохранение достигнутых показателей повышение оплаты труда отдельных категорий работников бюджетной сферы муниципальных культурно-досуговых организаций за счет средств местного бюджета</t>
  </si>
  <si>
    <t>15 2 01 S2500</t>
  </si>
  <si>
    <t>Сохранение достигнутых показателей повышение оплаты труда отдельных категорий работников бюджетной сферы муниципальных библиотек за счет средств местного бюджета</t>
  </si>
  <si>
    <t>18 0 00 00000</t>
  </si>
  <si>
    <t>18 0 01 00000</t>
  </si>
  <si>
    <t>18 0 01 Г3200</t>
  </si>
  <si>
    <t>Муниципальная программа "Молодежь"</t>
  </si>
  <si>
    <t>19 0 00 00000</t>
  </si>
  <si>
    <t>19 0 01 00000</t>
  </si>
  <si>
    <t>19 0 01 Г4200</t>
  </si>
  <si>
    <t>Муниципальная программа "Патриотическое воспитание молодежи Дергачевского района"</t>
  </si>
  <si>
    <t>Основное мероприятие "Патриотическое воспитание молодежи"</t>
  </si>
  <si>
    <t>Реализация основного мероприятия "Патриотическое воспитание молодежи"</t>
  </si>
  <si>
    <t>20 0 00 00000</t>
  </si>
  <si>
    <t>20 0 01 00000</t>
  </si>
  <si>
    <t>20 0 01 Б8200</t>
  </si>
  <si>
    <t>Основное мероприятие "Развитие физической культуры и спорта"</t>
  </si>
  <si>
    <t>Реализация основного мероприятия "Развитие физической культуры и спорта"</t>
  </si>
  <si>
    <t>ФИЗИЧЕСКАЯ КУЛЬТУРА И СПОРТ</t>
  </si>
  <si>
    <t xml:space="preserve">Физическая культура </t>
  </si>
  <si>
    <t>10 4 01 S2500</t>
  </si>
  <si>
    <t xml:space="preserve">Сохранение достигнутых показателей повышение оплаты труда отдельных категорий работников бюджетной сферы учреждений дополнительного образования за счет средств местного бюджета </t>
  </si>
  <si>
    <t>Иные межбюджетные трансферты</t>
  </si>
  <si>
    <t>Основное мероприятие "Профилактика терроризма и экстремизма"</t>
  </si>
  <si>
    <t>28 0 00 00000</t>
  </si>
  <si>
    <t>28 0 01 00000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</si>
  <si>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</si>
  <si>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</si>
  <si>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</si>
  <si>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органами местного самоуправления 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</si>
  <si>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 </t>
  </si>
  <si>
    <t>Муниципальная программа "Обеспечение эффективности деятельности органов местного самоуправления  Дергачевского муниципального района. "</t>
  </si>
  <si>
    <t>Муниципальная программа "Развитие образования Дергачевского муниципального района."</t>
  </si>
  <si>
    <t>Муниципальная программа "Культура  Дергачевского района. "</t>
  </si>
  <si>
    <t>50 3 00 77130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</si>
  <si>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</si>
  <si>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35 0 00 00000</t>
  </si>
  <si>
    <t>35 0 01 00000</t>
  </si>
  <si>
    <t>35 0 01 Б5200</t>
  </si>
  <si>
    <t>Муниципальная программа "Улучшение условий и охраны труда на территории Дергачевского муниципального района"</t>
  </si>
  <si>
    <t>Основное мероприятие "Улучшение условий и охраны труда"</t>
  </si>
  <si>
    <t>Реализация основного мероприятия "Улучшение условий и охраны труда"</t>
  </si>
  <si>
    <t>25 0 00 00000</t>
  </si>
  <si>
    <t>25 0 01 00000</t>
  </si>
  <si>
    <t>25 0 01 Б5200</t>
  </si>
  <si>
    <t>Муниципальная программа "Энергосбережение и повышение энергетической эффективности Дергачевского муниципального района"</t>
  </si>
  <si>
    <t>Основное мероприятие "Энергосбережение и повышение энергетической эффективности"</t>
  </si>
  <si>
    <t>Реализация основного мероприятия "Энергосбережение и повышение энергетической эффективности"</t>
  </si>
  <si>
    <t>28 0 01 Б4200</t>
  </si>
  <si>
    <t>Реализация основного мероприятия "Профилактика терроризма и экстремизма"</t>
  </si>
  <si>
    <t>50 3 00 77120</t>
  </si>
  <si>
    <t>Жилищно-коммунальное хозяйство</t>
  </si>
  <si>
    <t>Жилищное хозяйство</t>
  </si>
  <si>
    <t>Обеспечение деятельности жилищно-коммунального хозяйства</t>
  </si>
  <si>
    <t>Расходы на обеспечение мероприятий по капитальному ремонту муниципального жилищного фонда</t>
  </si>
  <si>
    <t>61 7 00 00000</t>
  </si>
  <si>
    <t>61 7 01 00000</t>
  </si>
  <si>
    <t>61 7 01 10200</t>
  </si>
  <si>
    <t>Муниципальная программа "Развитие образования Дергачевского муниципального района"</t>
  </si>
  <si>
    <t>Основное мероприятие "Молодежь"</t>
  </si>
  <si>
    <t>Реализация основного мероприятия "Молодежь"</t>
  </si>
  <si>
    <t>Муниципальная программа "Развитие физической культуры и спорта Дергачевского муниципального района"</t>
  </si>
  <si>
    <t>Муниципальная программа "Снижение рисков и смягчение последствий чрезвычайных ситуаций природного и техногенного характера в Дергачевском   муниципальном  районе"</t>
  </si>
  <si>
    <t>Муниципальная программа "Профилактика терроризма и экстремизма на территории Дергачевского муниципального района"</t>
  </si>
  <si>
    <t>Водное хозяйство</t>
  </si>
  <si>
    <t>Обеспечение мероприятий по капитальному ремонту жилищного фонда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</si>
  <si>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</si>
  <si>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</si>
  <si>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</si>
  <si>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Дотации на выравнивание бюджетной обеспеченности поселений</t>
  </si>
  <si>
    <t>Осуществление мероприятий в области энергосбережения и повышения энергетической эффективности</t>
  </si>
  <si>
    <t>Осуществление деятельности за счет иных межбюджетных трансфертов</t>
  </si>
  <si>
    <t>Поддержка районных печатных средств массовой информации</t>
  </si>
  <si>
    <t>50 4 00 78600</t>
  </si>
  <si>
    <t>15 7 00 00000</t>
  </si>
  <si>
    <t>15 7 01 00000</t>
  </si>
  <si>
    <t>Подпрограмма  "Обеспечение деятельности учреждений культуры и кино"</t>
  </si>
  <si>
    <t>Основное мероприятие "Обеспечение деятельности учреждений культуры и кино"</t>
  </si>
  <si>
    <t>Реализация основного мероприятия "Обеспечение деятельности учреждений культуры и кино "</t>
  </si>
  <si>
    <t>15 7 01 Д1000</t>
  </si>
  <si>
    <t>Проведение капитального и текущего ремонтов муниципальных образовательных организаций</t>
  </si>
  <si>
    <t>Проведение капитального и текущего ремонтов муниципальных образовательных организаций за счет средств местного бюджета</t>
  </si>
  <si>
    <t>Муниципальная программа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</si>
  <si>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38 0 00 00000</t>
  </si>
  <si>
    <t>Основное мероприятие "Капитальный ремонт и  ремонт  автомобильных дорог общего пользования местного значения  Дергачевского муниципального района Саратовской области "</t>
  </si>
  <si>
    <t>38 0 01 00000</t>
  </si>
  <si>
    <t>Реализация основного мероприятия  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</si>
  <si>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61 2 00 13213</t>
  </si>
  <si>
    <t>Расходы на обеспечение функций центрального аппарата городского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</si>
  <si>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</si>
  <si>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Муниципальная программа "Развитие муниципального автономного учреждения «Детский оздоровительно-образовательный лагерь «Солнечный»." </t>
  </si>
  <si>
    <t>Основное мероприятие "Развитие муниципального автономного учреждения "Детский оздоровительно-образовательный  лагерь "Солнечный"</t>
  </si>
  <si>
    <t>Реализация основного мероприятия "Развитие муниципального автономного учреждения "Детский оздоровительно-образовательный  лагерь "Солнечный"</t>
  </si>
  <si>
    <t>Периодическая печать и издательства</t>
  </si>
  <si>
    <t>Развитие периодической печати</t>
  </si>
  <si>
    <t>Обеспечение деятельности периодической печати</t>
  </si>
  <si>
    <t>Расходы на обеспечение деятельности периодической печати</t>
  </si>
  <si>
    <t>Осуществление полномочий по формированию, исполнению бюджета поселений</t>
  </si>
  <si>
    <t>Предоставление субсидий бюджетным и автономным учреждениям и иным некоммерческим организациям</t>
  </si>
  <si>
    <t>Оснащение и укрепление материально- технической базы образовательных организаций</t>
  </si>
  <si>
    <t>Оснащение и укрепление материально- технической базы образовательных организаций за счет средств местного бюджета</t>
  </si>
  <si>
    <t xml:space="preserve">Осуществление переданных полномочий за счет  субвенций </t>
  </si>
  <si>
    <t>Уплата земельного налога, налога на имущество и транспортного налога подведомственными учреждениями</t>
  </si>
  <si>
    <t>2025 год</t>
  </si>
  <si>
    <t>Компенсация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</si>
  <si>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>50 3 00 77160</t>
  </si>
  <si>
    <t>Муниципальная целевая программа "Гармонизация межнациональных и межконфессиональных отношений и профилактика этнического экстремизма в Дергачевском муниципальном районе"</t>
  </si>
  <si>
    <t>34 0 01 00000</t>
  </si>
  <si>
    <t>Основное мероприятие "Гармонизация межнациональных и межконфессиональных отношений и профилактика этнического экстремизма"</t>
  </si>
  <si>
    <t>34 0 00 00000</t>
  </si>
  <si>
    <t>Реализация основного мероприятия "Гармонизация межнациональных и межконфессиональных отношений и профилактика этнического экстремизма"</t>
  </si>
  <si>
    <t>34 0 01 Б5200</t>
  </si>
  <si>
    <t>Оказание адресной материальной помощи гражданам, оказавшимся в трудной жизненной ситуации (в случае пожара, стихийного бедствия и других чрезвычайных ситуаций)</t>
  </si>
  <si>
    <t>66 3 00 00000</t>
  </si>
  <si>
    <t>66 3 00 15300</t>
  </si>
  <si>
    <t>66 1 00 00000</t>
  </si>
  <si>
    <t>61 2 00 25300</t>
  </si>
  <si>
    <t>Уплата прочих налогов,сборов и иных платежей органами исполнительной власти</t>
  </si>
  <si>
    <t>2026 год</t>
  </si>
  <si>
    <t>60 0 00 00000</t>
  </si>
  <si>
    <t>Предоставление межбюджетных трансфертов</t>
  </si>
  <si>
    <t>11 0 00 00000</t>
  </si>
  <si>
    <t>11 0 01 00000</t>
  </si>
  <si>
    <t>11 0 01 Д4500</t>
  </si>
  <si>
    <t>Муниципальная программа "Организация отдыха детей в каникулярное время Дергачевского муниципального района"</t>
  </si>
  <si>
    <t>Основное мероприятие "Организация отдыха детей в каникулярное время"</t>
  </si>
  <si>
    <t xml:space="preserve">Проведение капитального и текущего ремонта муниципальных образовательных организаций </t>
  </si>
  <si>
    <t>10 1 01 72110</t>
  </si>
  <si>
    <t>10 1 01 79150</t>
  </si>
  <si>
    <t>10 1 01 S9150</t>
  </si>
  <si>
    <t>Проведение капитального и текущего ремонта муниципальных образовательных организаций за счет средств местного бюджета</t>
  </si>
  <si>
    <t>10 1 01 S2110</t>
  </si>
  <si>
    <t>10 2 01 S2110</t>
  </si>
  <si>
    <t>10 2 01 72110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</si>
  <si>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</si>
  <si>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</si>
  <si>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50 3 00 51200</t>
  </si>
  <si>
    <t>10 2 01 79150</t>
  </si>
  <si>
    <t>10 2 01 S9150</t>
  </si>
  <si>
    <t>25 0 01 79140</t>
  </si>
  <si>
    <t>Приложение 4</t>
  </si>
  <si>
    <t>Другие вопросы в области национальной экономики</t>
  </si>
  <si>
    <t>Обеспечение деятельности по реализации государственной политики в области приватизации и управления государственной и муниципальной собственностью</t>
  </si>
  <si>
    <t>63 0 00 00000</t>
  </si>
  <si>
    <t>Мероприятия по землеустройству и землепользованию</t>
  </si>
  <si>
    <t>63 0 00 02200</t>
  </si>
  <si>
    <t>10 1 0178750</t>
  </si>
  <si>
    <t>Финансовое обеспечение расходов за присмотр и уход за детьми дошкольного возраста из многодетных семей в муниципальных образовательных организациях, реализующих образовательную программу дошкольного образования</t>
  </si>
  <si>
    <t>10 2 01 79190</t>
  </si>
  <si>
    <t>Поощрительные вылпаты водителям школьных автобусов муниципальных общеобразовательных организациях</t>
  </si>
  <si>
    <t>Ведомственная структура расходов                                                                                                                                                             бюджета Дергачевского муниципального района на 2025 год  и плановый период 2026 и 2027 годов</t>
  </si>
  <si>
    <t>2027 год</t>
  </si>
  <si>
    <t>38 0 01 9Д011</t>
  </si>
  <si>
    <t>Профессиональная подготовка, переподготовка и повышение квалификации</t>
  </si>
  <si>
    <t>Стипендии</t>
  </si>
  <si>
    <t>63 0 00 01200</t>
  </si>
  <si>
    <t>Оценка недвижимости,признание прав и регулирование отношений по государственной и муниципальной собственности</t>
  </si>
  <si>
    <t>Ежемесячная денежная выплата на оплату жилого помещения и коммунальных услуг специалистам в области образования</t>
  </si>
  <si>
    <t>16 0 01 Д4500</t>
  </si>
  <si>
    <t>Комплектование книжных фондов библиотек муниципальных образований</t>
  </si>
  <si>
    <t>13 0 00 00000</t>
  </si>
  <si>
    <t>13 0 01 00000</t>
  </si>
  <si>
    <t>13 0 01 Б4200</t>
  </si>
  <si>
    <t>Муниципальная программа "Обеспечение безопасности  жизнедеятельности населения в Дергачевском муниципальном районе Саратовской области"</t>
  </si>
  <si>
    <t>Основное мероприятие "Обеспечение безопасности  жизнедеятельности населения в Дергачевском муниципальном районе Саратовской области"</t>
  </si>
  <si>
    <t>Реализация основного мероприятия"Обеспечение безопасности  жизнедеятельности населения в Дергачевском муниципальном районе Саратовской области"</t>
  </si>
  <si>
    <t>61 1 00 10400</t>
  </si>
  <si>
    <t>Депутатский фонд социальной поддержки</t>
  </si>
  <si>
    <t>Расходы на обеспечение деятельности контрольно-счетного органа и собрания</t>
  </si>
  <si>
    <t>50 4 00 78760</t>
  </si>
  <si>
    <t>Содействие в организации деятельности по военно-патриотическому воспитанию граждан</t>
  </si>
  <si>
    <t>Муниципальная программа "Повышение безопасности дорожного движения в Дергачевском муниципальном районе"</t>
  </si>
  <si>
    <t>Обеспечние дорожно-эксплуатационной техникой муниципальных районов</t>
  </si>
  <si>
    <t>22 0 00 00000</t>
  </si>
  <si>
    <t>22 0 04 00000</t>
  </si>
  <si>
    <t>22 0 04 9Д807</t>
  </si>
  <si>
    <t>Обеспечение жильем молодых семей</t>
  </si>
  <si>
    <t>50 2 00 L4970</t>
  </si>
  <si>
    <t>Средства зарезервированные в составе утвержденных БА местного бюджета</t>
  </si>
  <si>
    <t>61 5 00 33200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</si>
  <si>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</si>
  <si>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102 01 R3042</t>
  </si>
  <si>
    <t>10 2 01 U3170</t>
  </si>
  <si>
    <t>Финансовое обеспечение центров образования естественно-научной и технологической направленностей, а также цифрового и гуманитарного профилей в муниципальных общеобразовательных организациях (за исключением расходов на оплату труда с начислениями)</t>
  </si>
  <si>
    <t>10 2 01 U3180</t>
  </si>
  <si>
    <t>10 2 01 U3190</t>
  </si>
  <si>
    <t>Финансовое обеспечение центров образования естественно-научной и технологической направленностей, а также цифрового и гуманитарного профилей в муниципальных общеобразовательных организациях (в части расходов на оплату труда с начислениями)</t>
  </si>
  <si>
    <t>Финансовое обеспечение цифровой образовательной среды в государственных и муниципальных общеобразовательных (в рамках реализации федеральных проектов, прекративших свое действие с 1 января 2025 года)</t>
  </si>
  <si>
    <t>10 2 Ю6 00000</t>
  </si>
  <si>
    <t>10 2 Ю6 53030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</si>
  <si>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обеобразовательных организаций, профессиональных образовательных организаций субъектов Российской федерации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</si>
  <si>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</si>
  <si>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Основное мероприятие в рамках регионального проекта «Педагоги и наставники»</t>
  </si>
  <si>
    <t>10 3 01 79150</t>
  </si>
  <si>
    <t>Оснащение и укрепление материально- технической базы образовательных организаций (софинансирование за счет средств местного бюджета)</t>
  </si>
  <si>
    <t>10 3 01 S9150</t>
  </si>
  <si>
    <t>10 2 01 72120</t>
  </si>
  <si>
    <t>Проведение капитального и текущего ремонтов спортивных залов муниципальных образовательных организаций</t>
  </si>
  <si>
    <t>10 2 01 72130</t>
  </si>
  <si>
    <t>Укрепление материально-технической базы и оснащение музеев боевой славы в мунициальных образовательных организаций</t>
  </si>
  <si>
    <t>10 2 01 S2120</t>
  </si>
  <si>
    <t>Проведение капитальных и текущих ремонтов спортивных залов муниципальных образовательных организаций за счет средств местного бюджета</t>
  </si>
  <si>
    <t>10 2 Ю4 00000</t>
  </si>
  <si>
    <t>Основное мероприятие в рамках регионального проекта «Все лучшее детям»</t>
  </si>
  <si>
    <t>10 2 Ю4 57501</t>
  </si>
  <si>
    <t>Реализация мероприятий по модернизации школьных систем образования (объекты, планируемые к реализации в рамках двух финнсовых лет)</t>
  </si>
  <si>
    <t>10 2 Ю6 50501</t>
  </si>
  <si>
    <t>10 2 Ю6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</si>
  <si>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общеобразвоательных организациях</t>
  </si>
  <si>
    <t>10 3 01 72110</t>
  </si>
  <si>
    <t>Проведение капитального и текущего ремонта муниципальных образовательных организаций</t>
  </si>
  <si>
    <t>10 3 01 S2110</t>
  </si>
  <si>
    <t>15 3 01 74020</t>
  </si>
  <si>
    <t>Проведение капитального и текущего ремонта, техническое оснащение муниципальных учреждений культурно-досугового типа</t>
  </si>
  <si>
    <t>15 3 01 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</si>
  <si>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</si>
  <si>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15 3 01 А4670</t>
  </si>
  <si>
    <t xml:space="preserve">Обеспечение развития материально-технической базы домов культуры в населенных пунктах с числом жителей до 50 тысяч человек (средства для достижения показателей результативности) </t>
  </si>
  <si>
    <t>50 2 00 L5191</t>
  </si>
  <si>
    <t xml:space="preserve">Комплектование книжных фондов муниципальных  образований и государственных общедоступных библиотек </t>
  </si>
  <si>
    <t>50 2 00 L5192</t>
  </si>
  <si>
    <t>Государственная поддержка отрасли культуры (государственная поддержка лучших сельских учреждений культуры)</t>
  </si>
  <si>
    <t xml:space="preserve"> к решению от 16.12.2024 г. № 52-323</t>
  </si>
  <si>
    <t>Приложение 2</t>
  </si>
  <si>
    <t xml:space="preserve">к решению от 25.02.2025 г. № 58-351     </t>
  </si>
  <si>
    <t>46 0 00 00000</t>
  </si>
  <si>
    <t>46 4 00 00000</t>
  </si>
  <si>
    <t>46 4 02 79860</t>
  </si>
  <si>
    <t>Транспорт</t>
  </si>
  <si>
    <t>Муниципальная программа "Развитие отдаленного малонаселенного Дергачевского муниципального района Саратовской области на 2025 - 2027 годы".</t>
  </si>
  <si>
    <t>Подпрограмма "Развитие дорожной и транспортной инфраструктуры крупнейших отдаленных малонаселенных муниципальных образований области"</t>
  </si>
  <si>
    <t>45 4 02 00000</t>
  </si>
  <si>
    <t>Основное мкероприятие "Организация транспортного обслуживания жителей крупнейших отдаленных малонаселенных районов области"</t>
  </si>
  <si>
    <t>Организация транспортного обслуживания жителей крупнейших отдаленных малонаселенных районов области</t>
  </si>
  <si>
    <t>Основное мероприятие "Обеспечение дорожно-эксплуатационной техникой"</t>
  </si>
  <si>
    <t>Обеспечение дорожно-эксплуатационной техникой</t>
  </si>
  <si>
    <t>46 4 01 00000</t>
  </si>
  <si>
    <t>46 4 01 9Д827</t>
  </si>
  <si>
    <t>Благоустройство</t>
  </si>
  <si>
    <t>Иные межбюджетные трансферты муниципальным районам из бюджетов поселений в соответствии с заключенными соглашениями</t>
  </si>
  <si>
    <t>Иные межбюджетные трансферты на осуществление полномочий по организации ритуальных услуг</t>
  </si>
  <si>
    <t>50 4 00 10100</t>
  </si>
  <si>
    <t>50 4 00 10103</t>
  </si>
  <si>
    <t>Массовый спорт</t>
  </si>
  <si>
    <t>Подпрограмма  "Развитие спорта в крупнейших отдаленных малонаселенных муниципальных образованиях области"</t>
  </si>
  <si>
    <t>Основное мероприятие "Реализация мероприятий по созданию универсальных спортивных площадок"</t>
  </si>
  <si>
    <t>Реализация мероприятий по созданию универсальных спортивных площадок</t>
  </si>
  <si>
    <t>46 2 00 00000</t>
  </si>
  <si>
    <t>46 2 01 00000</t>
  </si>
  <si>
    <t>46 2 01 79870</t>
  </si>
  <si>
    <t>Подпрограмма "Развитие инфраструктуры образовательных организаций крупнейших отдаленных малонаселенных муниципальных образований области"</t>
  </si>
  <si>
    <t>Основное мероприятие "Проведение капитального и текущего ремонта муниципальных образовательных организаций"</t>
  </si>
  <si>
    <t>Основное мероприятие "Выплата именных стипендий обучающимся, заключившим договоры о целевом обучении с обще-образовательными организациями, расположенными на территориях Дергачевского муниципального района Саратовской области"</t>
  </si>
  <si>
    <t>Выплата именных стипендий обучающимся, заключившим договоры о целевом обучении с обще-образовательными организациями, расположенными на территориях Дергачевского муниципального района Саратовской области</t>
  </si>
  <si>
    <t>46 3 00 00000</t>
  </si>
  <si>
    <t>46 3 01 00000</t>
  </si>
  <si>
    <t>46 3 01 72110</t>
  </si>
  <si>
    <t>46 3 02 00000</t>
  </si>
  <si>
    <t>46 3 02 77180</t>
  </si>
  <si>
    <t>Подпрограмма "Укрепление материально-технической базы, обеспечение деятельности коллективов и учреждений в сфере культуры в крупнейших отдаленных малонаселенных муниципальных образованиях области"</t>
  </si>
  <si>
    <t>Основное мероприятие "Проведение капитального и текущего ремонта, техническое оснащение муниципальных учреждений культурно-досугового типа"</t>
  </si>
  <si>
    <t>Основное мероприятие "Укрепление материально-технической базы учреждений культурно-досугового типа в целях оснащения коллективов, имеющих звание "Народный"</t>
  </si>
  <si>
    <t>Укрепление материально-технической базы учреждений культурно-досугового типа в целях оснащения коллективов, имеющих звание "Народный"</t>
  </si>
  <si>
    <t>46 5 00 00000</t>
  </si>
  <si>
    <t>46 5 01 00000</t>
  </si>
  <si>
    <t>46 5 01 74020</t>
  </si>
  <si>
    <t>46 5 02 00000</t>
  </si>
  <si>
    <t>46 5 02 79850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</si>
</sst>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00"/>
    <numFmt numFmtId="166" formatCode="00"/>
    <numFmt numFmtId="167" formatCode="0000000"/>
    <numFmt numFmtId="168" formatCode="[$-419]General"/>
  </numFmts>
  <fonts count="2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168" fontId="23" fillId="0" borderId="0" applyBorder="0" applyProtection="0"/>
    <xf numFmtId="0" fontId="24" fillId="0" borderId="0" applyNumberFormat="0" applyFill="0" applyBorder="0" applyAlignment="0" applyProtection="0"/>
  </cellStyleXfs>
  <cellXfs count="169">
    <xf numFmtId="0" fontId="0" fillId="0" borderId="0" xfId="0"/>
    <xf numFmtId="164" fontId="0" fillId="0" borderId="0" xfId="0" applyNumberFormat="1"/>
    <xf numFmtId="0" fontId="11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top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5" fillId="0" borderId="0" xfId="0" applyNumberFormat="1" applyFont="1"/>
    <xf numFmtId="1" fontId="5" fillId="0" borderId="8" xfId="0" applyNumberFormat="1" applyFont="1" applyBorder="1" applyAlignment="1">
      <alignment horizontal="center" vertical="center"/>
    </xf>
    <xf numFmtId="164" fontId="11" fillId="0" borderId="0" xfId="0" applyNumberFormat="1" applyFont="1" applyAlignment="1">
      <alignment horizontal="center"/>
    </xf>
    <xf numFmtId="0" fontId="10" fillId="2" borderId="2" xfId="0" applyFont="1" applyFill="1" applyBorder="1" applyAlignment="1">
      <alignment horizontal="justify"/>
    </xf>
    <xf numFmtId="49" fontId="10" fillId="2" borderId="2" xfId="0" applyNumberFormat="1" applyFont="1" applyFill="1" applyBorder="1" applyAlignment="1">
      <alignment horizontal="center"/>
    </xf>
    <xf numFmtId="49" fontId="10" fillId="2" borderId="2" xfId="0" applyNumberFormat="1" applyFont="1" applyFill="1" applyBorder="1" applyAlignment="1">
      <alignment horizontal="right" wrapText="1"/>
    </xf>
    <xf numFmtId="0" fontId="10" fillId="2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justify"/>
    </xf>
    <xf numFmtId="49" fontId="8" fillId="2" borderId="2" xfId="0" applyNumberFormat="1" applyFont="1" applyFill="1" applyBorder="1" applyAlignment="1">
      <alignment horizontal="center"/>
    </xf>
    <xf numFmtId="49" fontId="8" fillId="2" borderId="2" xfId="0" applyNumberFormat="1" applyFont="1" applyFill="1" applyBorder="1" applyAlignment="1">
      <alignment horizontal="right" wrapText="1"/>
    </xf>
    <xf numFmtId="0" fontId="5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justify"/>
    </xf>
    <xf numFmtId="49" fontId="5" fillId="2" borderId="2" xfId="0" applyNumberFormat="1" applyFont="1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right" wrapText="1"/>
    </xf>
    <xf numFmtId="164" fontId="5" fillId="2" borderId="3" xfId="0" applyNumberFormat="1" applyFont="1" applyFill="1" applyBorder="1" applyAlignment="1">
      <alignment horizontal="right"/>
    </xf>
    <xf numFmtId="164" fontId="5" fillId="2" borderId="2" xfId="0" applyNumberFormat="1" applyFont="1" applyFill="1" applyBorder="1"/>
    <xf numFmtId="164" fontId="8" fillId="2" borderId="3" xfId="0" applyNumberFormat="1" applyFont="1" applyFill="1" applyBorder="1" applyAlignment="1">
      <alignment horizontal="right"/>
    </xf>
    <xf numFmtId="0" fontId="5" fillId="2" borderId="6" xfId="0" applyFont="1" applyFill="1" applyBorder="1" applyAlignment="1">
      <alignment horizontal="justify" vertical="center"/>
    </xf>
    <xf numFmtId="0" fontId="5" fillId="2" borderId="6" xfId="0" applyFont="1" applyFill="1" applyBorder="1" applyAlignment="1">
      <alignment horizontal="justify"/>
    </xf>
    <xf numFmtId="49" fontId="5" fillId="2" borderId="4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5" fillId="2" borderId="0" xfId="0" applyFont="1" applyFill="1" applyAlignment="1">
      <alignment horizontal="justify"/>
    </xf>
    <xf numFmtId="0" fontId="5" fillId="2" borderId="4" xfId="0" applyFont="1" applyFill="1" applyBorder="1" applyAlignment="1">
      <alignment horizontal="center" wrapText="1"/>
    </xf>
    <xf numFmtId="49" fontId="5" fillId="2" borderId="6" xfId="0" applyNumberFormat="1" applyFont="1" applyFill="1" applyBorder="1" applyAlignment="1">
      <alignment horizontal="right" wrapText="1"/>
    </xf>
    <xf numFmtId="49" fontId="5" fillId="2" borderId="7" xfId="0" applyNumberFormat="1" applyFont="1" applyFill="1" applyBorder="1" applyAlignment="1">
      <alignment horizontal="right" wrapText="1"/>
    </xf>
    <xf numFmtId="0" fontId="5" fillId="2" borderId="7" xfId="0" applyFont="1" applyFill="1" applyBorder="1" applyAlignment="1">
      <alignment horizontal="center" wrapText="1"/>
    </xf>
    <xf numFmtId="164" fontId="5" fillId="2" borderId="2" xfId="0" applyNumberFormat="1" applyFont="1" applyFill="1" applyBorder="1" applyAlignment="1">
      <alignment horizontal="right"/>
    </xf>
    <xf numFmtId="164" fontId="5" fillId="2" borderId="3" xfId="0" applyNumberFormat="1" applyFont="1" applyFill="1" applyBorder="1"/>
    <xf numFmtId="0" fontId="8" fillId="2" borderId="2" xfId="0" applyFont="1" applyFill="1" applyBorder="1"/>
    <xf numFmtId="0" fontId="8" fillId="2" borderId="0" xfId="0" applyFont="1" applyFill="1"/>
    <xf numFmtId="0" fontId="5" fillId="2" borderId="2" xfId="0" applyFont="1" applyFill="1" applyBorder="1" applyAlignment="1">
      <alignment wrapText="1"/>
    </xf>
    <xf numFmtId="49" fontId="5" fillId="2" borderId="2" xfId="0" applyNumberFormat="1" applyFont="1" applyFill="1" applyBorder="1" applyAlignment="1">
      <alignment horizontal="center" wrapText="1"/>
    </xf>
    <xf numFmtId="49" fontId="5" fillId="2" borderId="6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justify" wrapText="1"/>
    </xf>
    <xf numFmtId="0" fontId="5" fillId="2" borderId="2" xfId="0" applyFont="1" applyFill="1" applyBorder="1" applyAlignment="1">
      <alignment vertical="top" wrapText="1"/>
    </xf>
    <xf numFmtId="0" fontId="5" fillId="2" borderId="5" xfId="0" applyFont="1" applyFill="1" applyBorder="1" applyAlignment="1">
      <alignment horizontal="justify"/>
    </xf>
    <xf numFmtId="49" fontId="5" fillId="2" borderId="5" xfId="0" applyNumberFormat="1" applyFont="1" applyFill="1" applyBorder="1" applyAlignment="1">
      <alignment horizontal="center"/>
    </xf>
    <xf numFmtId="49" fontId="5" fillId="2" borderId="5" xfId="0" applyNumberFormat="1" applyFont="1" applyFill="1" applyBorder="1" applyAlignment="1">
      <alignment horizontal="right" wrapText="1"/>
    </xf>
    <xf numFmtId="0" fontId="5" fillId="2" borderId="5" xfId="0" applyFont="1" applyFill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right" wrapText="1"/>
    </xf>
    <xf numFmtId="164" fontId="17" fillId="2" borderId="3" xfId="0" applyNumberFormat="1" applyFont="1" applyFill="1" applyBorder="1" applyAlignment="1">
      <alignment horizontal="right"/>
    </xf>
    <xf numFmtId="49" fontId="4" fillId="2" borderId="6" xfId="0" applyNumberFormat="1" applyFont="1" applyFill="1" applyBorder="1" applyAlignment="1">
      <alignment horizontal="right" wrapText="1"/>
    </xf>
    <xf numFmtId="49" fontId="4" fillId="2" borderId="7" xfId="0" applyNumberFormat="1" applyFont="1" applyFill="1" applyBorder="1" applyAlignment="1">
      <alignment horizontal="right" wrapText="1"/>
    </xf>
    <xf numFmtId="164" fontId="15" fillId="2" borderId="3" xfId="0" applyNumberFormat="1" applyFont="1" applyFill="1" applyBorder="1" applyAlignment="1">
      <alignment horizontal="right"/>
    </xf>
    <xf numFmtId="0" fontId="17" fillId="2" borderId="2" xfId="0" applyFont="1" applyFill="1" applyBorder="1" applyAlignment="1">
      <alignment horizontal="justify"/>
    </xf>
    <xf numFmtId="0" fontId="17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justify" vertical="center"/>
    </xf>
    <xf numFmtId="49" fontId="4" fillId="2" borderId="4" xfId="0" applyNumberFormat="1" applyFont="1" applyFill="1" applyBorder="1" applyAlignment="1">
      <alignment horizontal="right" wrapText="1"/>
    </xf>
    <xf numFmtId="0" fontId="7" fillId="2" borderId="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justify"/>
    </xf>
    <xf numFmtId="164" fontId="7" fillId="2" borderId="3" xfId="0" applyNumberFormat="1" applyFont="1" applyFill="1" applyBorder="1" applyAlignment="1">
      <alignment horizontal="right"/>
    </xf>
    <xf numFmtId="0" fontId="4" fillId="2" borderId="6" xfId="0" applyFont="1" applyFill="1" applyBorder="1" applyAlignment="1">
      <alignment horizontal="justify" vertical="center"/>
    </xf>
    <xf numFmtId="0" fontId="15" fillId="2" borderId="2" xfId="0" applyFont="1" applyFill="1" applyBorder="1" applyAlignment="1">
      <alignment horizontal="justify"/>
    </xf>
    <xf numFmtId="49" fontId="15" fillId="2" borderId="2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right" wrapText="1"/>
    </xf>
    <xf numFmtId="0" fontId="15" fillId="2" borderId="2" xfId="0" applyFont="1" applyFill="1" applyBorder="1" applyAlignment="1">
      <alignment horizontal="center" wrapText="1"/>
    </xf>
    <xf numFmtId="49" fontId="17" fillId="2" borderId="2" xfId="0" applyNumberFormat="1" applyFont="1" applyFill="1" applyBorder="1" applyAlignment="1">
      <alignment horizontal="right" wrapText="1"/>
    </xf>
    <xf numFmtId="49" fontId="17" fillId="2" borderId="2" xfId="0" applyNumberFormat="1" applyFont="1" applyFill="1" applyBorder="1" applyAlignment="1">
      <alignment horizontal="center"/>
    </xf>
    <xf numFmtId="164" fontId="17" fillId="2" borderId="2" xfId="0" applyNumberFormat="1" applyFont="1" applyFill="1" applyBorder="1" applyAlignment="1">
      <alignment horizontal="right"/>
    </xf>
    <xf numFmtId="0" fontId="7" fillId="2" borderId="2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wrapText="1"/>
    </xf>
    <xf numFmtId="0" fontId="4" fillId="2" borderId="6" xfId="0" applyFont="1" applyFill="1" applyBorder="1" applyAlignment="1">
      <alignment horizontal="center" wrapText="1"/>
    </xf>
    <xf numFmtId="0" fontId="14" fillId="2" borderId="2" xfId="0" applyFont="1" applyFill="1" applyBorder="1" applyAlignment="1">
      <alignment horizontal="center" vertical="top" wrapText="1"/>
    </xf>
    <xf numFmtId="49" fontId="14" fillId="2" borderId="2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6" fillId="2" borderId="2" xfId="0" applyFont="1" applyFill="1" applyBorder="1" applyAlignment="1">
      <alignment horizontal="justify"/>
    </xf>
    <xf numFmtId="49" fontId="16" fillId="2" borderId="2" xfId="0" applyNumberFormat="1" applyFont="1" applyFill="1" applyBorder="1" applyAlignment="1">
      <alignment horizontal="center"/>
    </xf>
    <xf numFmtId="164" fontId="1" fillId="2" borderId="0" xfId="0" applyNumberFormat="1" applyFont="1" applyFill="1"/>
    <xf numFmtId="0" fontId="1" fillId="2" borderId="0" xfId="0" applyFont="1" applyFill="1"/>
    <xf numFmtId="164" fontId="0" fillId="2" borderId="0" xfId="0" applyNumberFormat="1" applyFill="1"/>
    <xf numFmtId="49" fontId="4" fillId="2" borderId="2" xfId="0" applyNumberFormat="1" applyFont="1" applyFill="1" applyBorder="1" applyAlignment="1">
      <alignment horizontal="center"/>
    </xf>
    <xf numFmtId="49" fontId="10" fillId="2" borderId="6" xfId="0" applyNumberFormat="1" applyFont="1" applyFill="1" applyBorder="1" applyAlignment="1">
      <alignment horizontal="center"/>
    </xf>
    <xf numFmtId="49" fontId="10" fillId="2" borderId="6" xfId="0" applyNumberFormat="1" applyFont="1" applyFill="1" applyBorder="1" applyAlignment="1">
      <alignment horizontal="right" wrapText="1"/>
    </xf>
    <xf numFmtId="0" fontId="4" fillId="2" borderId="2" xfId="0" applyFont="1" applyFill="1" applyBorder="1" applyAlignment="1">
      <alignment horizontal="center" wrapText="1"/>
    </xf>
    <xf numFmtId="49" fontId="8" fillId="2" borderId="6" xfId="0" applyNumberFormat="1" applyFont="1" applyFill="1" applyBorder="1" applyAlignment="1">
      <alignment horizontal="center"/>
    </xf>
    <xf numFmtId="49" fontId="8" fillId="2" borderId="6" xfId="0" applyNumberFormat="1" applyFont="1" applyFill="1" applyBorder="1" applyAlignment="1">
      <alignment horizontal="right" wrapText="1"/>
    </xf>
    <xf numFmtId="0" fontId="8" fillId="2" borderId="6" xfId="0" applyFont="1" applyFill="1" applyBorder="1" applyAlignment="1">
      <alignment horizontal="center" wrapText="1"/>
    </xf>
    <xf numFmtId="0" fontId="21" fillId="2" borderId="0" xfId="0" applyFont="1" applyFill="1"/>
    <xf numFmtId="0" fontId="8" fillId="2" borderId="6" xfId="0" applyFont="1" applyFill="1" applyBorder="1" applyAlignment="1">
      <alignment horizontal="justify"/>
    </xf>
    <xf numFmtId="0" fontId="2" fillId="2" borderId="6" xfId="0" applyFont="1" applyFill="1" applyBorder="1" applyAlignment="1">
      <alignment horizontal="justify"/>
    </xf>
    <xf numFmtId="49" fontId="17" fillId="2" borderId="2" xfId="0" applyNumberFormat="1" applyFont="1" applyFill="1" applyBorder="1" applyAlignment="1">
      <alignment horizontal="center" wrapText="1"/>
    </xf>
    <xf numFmtId="0" fontId="19" fillId="2" borderId="2" xfId="0" applyFont="1" applyFill="1" applyBorder="1" applyAlignment="1">
      <alignment horizontal="justify"/>
    </xf>
    <xf numFmtId="49" fontId="19" fillId="2" borderId="2" xfId="0" applyNumberFormat="1" applyFont="1" applyFill="1" applyBorder="1" applyAlignment="1">
      <alignment horizontal="center"/>
    </xf>
    <xf numFmtId="49" fontId="19" fillId="2" borderId="2" xfId="0" applyNumberFormat="1" applyFont="1" applyFill="1" applyBorder="1" applyAlignment="1">
      <alignment horizontal="right" wrapText="1"/>
    </xf>
    <xf numFmtId="0" fontId="19" fillId="2" borderId="2" xfId="0" applyFont="1" applyFill="1" applyBorder="1" applyAlignment="1">
      <alignment horizontal="center" wrapText="1"/>
    </xf>
    <xf numFmtId="164" fontId="20" fillId="2" borderId="0" xfId="0" applyNumberFormat="1" applyFont="1" applyFill="1"/>
    <xf numFmtId="0" fontId="20" fillId="2" borderId="0" xfId="0" applyFont="1" applyFill="1"/>
    <xf numFmtId="0" fontId="5" fillId="2" borderId="2" xfId="0" applyFont="1" applyFill="1" applyBorder="1"/>
    <xf numFmtId="0" fontId="0" fillId="2" borderId="2" xfId="0" applyFill="1" applyBorder="1"/>
    <xf numFmtId="0" fontId="13" fillId="2" borderId="2" xfId="0" applyFont="1" applyFill="1" applyBorder="1" applyAlignment="1">
      <alignment horizontal="center" vertical="top" wrapText="1"/>
    </xf>
    <xf numFmtId="49" fontId="13" fillId="2" borderId="2" xfId="0" applyNumberFormat="1" applyFont="1" applyFill="1" applyBorder="1" applyAlignment="1">
      <alignment horizontal="center" vertical="top" wrapText="1"/>
    </xf>
    <xf numFmtId="0" fontId="9" fillId="2" borderId="0" xfId="0" applyFont="1" applyFill="1"/>
    <xf numFmtId="49" fontId="10" fillId="2" borderId="2" xfId="0" applyNumberFormat="1" applyFont="1" applyFill="1" applyBorder="1" applyAlignment="1">
      <alignment horizontal="center" vertical="top" wrapText="1"/>
    </xf>
    <xf numFmtId="0" fontId="18" fillId="2" borderId="0" xfId="0" applyFont="1" applyFill="1"/>
    <xf numFmtId="0" fontId="11" fillId="2" borderId="0" xfId="0" applyFont="1" applyFill="1"/>
    <xf numFmtId="0" fontId="4" fillId="2" borderId="2" xfId="0" applyFont="1" applyFill="1" applyBorder="1" applyAlignment="1">
      <alignment horizontal="justify" vertical="center"/>
    </xf>
    <xf numFmtId="49" fontId="10" fillId="2" borderId="2" xfId="0" applyNumberFormat="1" applyFont="1" applyFill="1" applyBorder="1" applyAlignment="1">
      <alignment horizontal="center" wrapText="1"/>
    </xf>
    <xf numFmtId="0" fontId="22" fillId="2" borderId="0" xfId="0" applyFont="1" applyFill="1"/>
    <xf numFmtId="0" fontId="5" fillId="2" borderId="0" xfId="0" applyFont="1" applyFill="1" applyAlignment="1">
      <alignment horizontal="center"/>
    </xf>
    <xf numFmtId="0" fontId="4" fillId="2" borderId="6" xfId="0" applyFont="1" applyFill="1" applyBorder="1" applyAlignment="1">
      <alignment horizontal="justify"/>
    </xf>
    <xf numFmtId="0" fontId="4" fillId="2" borderId="7" xfId="0" applyFont="1" applyFill="1" applyBorder="1" applyAlignment="1">
      <alignment horizontal="center" wrapText="1"/>
    </xf>
    <xf numFmtId="164" fontId="4" fillId="2" borderId="2" xfId="0" applyNumberFormat="1" applyFont="1" applyFill="1" applyBorder="1" applyAlignment="1">
      <alignment horizontal="right"/>
    </xf>
    <xf numFmtId="0" fontId="5" fillId="2" borderId="3" xfId="0" applyFont="1" applyFill="1" applyBorder="1" applyAlignment="1">
      <alignment wrapText="1"/>
    </xf>
    <xf numFmtId="0" fontId="11" fillId="2" borderId="0" xfId="0" applyFont="1" applyFill="1" applyAlignment="1">
      <alignment horizontal="center"/>
    </xf>
    <xf numFmtId="164" fontId="5" fillId="2" borderId="0" xfId="0" applyNumberFormat="1" applyFont="1" applyFill="1"/>
    <xf numFmtId="164" fontId="8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right"/>
    </xf>
    <xf numFmtId="164" fontId="15" fillId="2" borderId="2" xfId="0" applyNumberFormat="1" applyFont="1" applyFill="1" applyBorder="1" applyAlignment="1">
      <alignment horizontal="right"/>
    </xf>
    <xf numFmtId="1" fontId="5" fillId="0" borderId="2" xfId="0" applyNumberFormat="1" applyFont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right" wrapText="1"/>
    </xf>
    <xf numFmtId="0" fontId="17" fillId="2" borderId="5" xfId="0" applyFont="1" applyFill="1" applyBorder="1" applyAlignment="1">
      <alignment horizontal="justify"/>
    </xf>
    <xf numFmtId="49" fontId="4" fillId="2" borderId="0" xfId="0" applyNumberFormat="1" applyFont="1" applyFill="1" applyAlignment="1">
      <alignment wrapText="1"/>
    </xf>
    <xf numFmtId="0" fontId="10" fillId="2" borderId="6" xfId="0" applyFont="1" applyFill="1" applyBorder="1" applyAlignment="1">
      <alignment horizontal="justify"/>
    </xf>
    <xf numFmtId="49" fontId="7" fillId="2" borderId="2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right" wrapText="1"/>
    </xf>
    <xf numFmtId="0" fontId="17" fillId="2" borderId="6" xfId="0" applyFont="1" applyFill="1" applyBorder="1" applyAlignment="1">
      <alignment wrapText="1"/>
    </xf>
    <xf numFmtId="0" fontId="7" fillId="2" borderId="6" xfId="0" applyFont="1" applyFill="1" applyBorder="1" applyAlignment="1">
      <alignment horizontal="justify"/>
    </xf>
    <xf numFmtId="164" fontId="5" fillId="2" borderId="2" xfId="0" applyNumberFormat="1" applyFont="1" applyFill="1" applyBorder="1" applyAlignment="1">
      <alignment wrapText="1"/>
    </xf>
    <xf numFmtId="164" fontId="5" fillId="2" borderId="2" xfId="0" applyNumberFormat="1" applyFont="1" applyFill="1" applyBorder="1" applyAlignment="1"/>
    <xf numFmtId="0" fontId="4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top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wrapText="1"/>
    </xf>
    <xf numFmtId="0" fontId="12" fillId="0" borderId="2" xfId="0" applyFont="1" applyBorder="1" applyAlignment="1">
      <alignment horizontal="center" vertical="center" wrapText="1"/>
    </xf>
    <xf numFmtId="167" fontId="2" fillId="0" borderId="2" xfId="0" applyNumberFormat="1" applyFont="1" applyBorder="1" applyAlignment="1">
      <alignment horizontal="center" vertical="center" wrapText="1"/>
    </xf>
    <xf numFmtId="165" fontId="12" fillId="0" borderId="2" xfId="0" applyNumberFormat="1" applyFont="1" applyBorder="1" applyAlignment="1">
      <alignment horizontal="center" vertical="center" wrapText="1"/>
    </xf>
    <xf numFmtId="166" fontId="12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8" fillId="3" borderId="6" xfId="0" applyFont="1" applyFill="1" applyBorder="1" applyAlignment="1">
      <alignment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wrapText="1"/>
    </xf>
    <xf numFmtId="49" fontId="8" fillId="3" borderId="6" xfId="0" applyNumberFormat="1" applyFont="1" applyFill="1" applyBorder="1" applyAlignment="1">
      <alignment horizontal="center" wrapText="1"/>
    </xf>
    <xf numFmtId="49" fontId="8" fillId="3" borderId="6" xfId="0" applyNumberFormat="1" applyFont="1" applyFill="1" applyBorder="1" applyAlignment="1">
      <alignment horizontal="right" wrapText="1"/>
    </xf>
    <xf numFmtId="0" fontId="8" fillId="3" borderId="6" xfId="0" applyFont="1" applyFill="1" applyBorder="1" applyAlignment="1">
      <alignment horizontal="center" wrapText="1"/>
    </xf>
    <xf numFmtId="164" fontId="8" fillId="3" borderId="2" xfId="0" applyNumberFormat="1" applyFont="1" applyFill="1" applyBorder="1" applyAlignment="1">
      <alignment horizontal="right"/>
    </xf>
    <xf numFmtId="49" fontId="5" fillId="3" borderId="6" xfId="0" applyNumberFormat="1" applyFont="1" applyFill="1" applyBorder="1" applyAlignment="1">
      <alignment horizontal="center" wrapText="1"/>
    </xf>
    <xf numFmtId="49" fontId="5" fillId="3" borderId="6" xfId="0" applyNumberFormat="1" applyFont="1" applyFill="1" applyBorder="1" applyAlignment="1">
      <alignment horizontal="right" wrapText="1"/>
    </xf>
    <xf numFmtId="0" fontId="5" fillId="3" borderId="6" xfId="0" applyFont="1" applyFill="1" applyBorder="1" applyAlignment="1">
      <alignment horizontal="center" wrapText="1"/>
    </xf>
    <xf numFmtId="164" fontId="5" fillId="3" borderId="2" xfId="0" applyNumberFormat="1" applyFont="1" applyFill="1" applyBorder="1" applyAlignment="1">
      <alignment horizontal="right"/>
    </xf>
    <xf numFmtId="0" fontId="5" fillId="3" borderId="2" xfId="0" applyFont="1" applyFill="1" applyBorder="1"/>
    <xf numFmtId="0" fontId="17" fillId="3" borderId="2" xfId="0" applyFont="1" applyFill="1" applyBorder="1" applyAlignment="1">
      <alignment wrapText="1"/>
    </xf>
    <xf numFmtId="0" fontId="5" fillId="3" borderId="2" xfId="0" applyFont="1" applyFill="1" applyBorder="1" applyAlignment="1">
      <alignment horizontal="center" wrapText="1"/>
    </xf>
    <xf numFmtId="164" fontId="0" fillId="3" borderId="2" xfId="0" applyNumberFormat="1" applyFill="1" applyBorder="1"/>
    <xf numFmtId="49" fontId="5" fillId="3" borderId="6" xfId="0" applyNumberFormat="1" applyFont="1" applyFill="1" applyBorder="1" applyAlignment="1">
      <alignment horizontal="center"/>
    </xf>
    <xf numFmtId="0" fontId="8" fillId="3" borderId="2" xfId="0" applyFont="1" applyFill="1" applyBorder="1" applyAlignment="1">
      <alignment horizontal="justify"/>
    </xf>
    <xf numFmtId="0" fontId="8" fillId="3" borderId="2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justify"/>
    </xf>
    <xf numFmtId="0" fontId="5" fillId="3" borderId="2" xfId="3" applyFont="1" applyFill="1" applyBorder="1" applyAlignment="1">
      <alignment wrapText="1"/>
    </xf>
    <xf numFmtId="49" fontId="8" fillId="3" borderId="2" xfId="0" applyNumberFormat="1" applyFont="1" applyFill="1" applyBorder="1" applyAlignment="1">
      <alignment horizontal="right" wrapText="1"/>
    </xf>
    <xf numFmtId="164" fontId="8" fillId="3" borderId="2" xfId="0" applyNumberFormat="1" applyFont="1" applyFill="1" applyBorder="1"/>
    <xf numFmtId="49" fontId="5" fillId="3" borderId="2" xfId="0" applyNumberFormat="1" applyFont="1" applyFill="1" applyBorder="1" applyAlignment="1">
      <alignment horizontal="right" wrapText="1"/>
    </xf>
    <xf numFmtId="164" fontId="5" fillId="3" borderId="2" xfId="0" applyNumberFormat="1" applyFont="1" applyFill="1" applyBorder="1"/>
    <xf numFmtId="49" fontId="5" fillId="3" borderId="2" xfId="0" applyNumberFormat="1" applyFont="1" applyFill="1" applyBorder="1" applyAlignment="1">
      <alignment horizontal="center"/>
    </xf>
    <xf numFmtId="0" fontId="8" fillId="3" borderId="2" xfId="0" applyFont="1" applyFill="1" applyBorder="1" applyAlignment="1">
      <alignment horizontal="left" vertical="center" wrapText="1"/>
    </xf>
    <xf numFmtId="164" fontId="15" fillId="3" borderId="3" xfId="0" applyNumberFormat="1" applyFont="1" applyFill="1" applyBorder="1" applyAlignment="1">
      <alignment horizontal="right"/>
    </xf>
    <xf numFmtId="164" fontId="15" fillId="3" borderId="2" xfId="0" applyNumberFormat="1" applyFont="1" applyFill="1" applyBorder="1" applyAlignment="1">
      <alignment horizontal="right"/>
    </xf>
    <xf numFmtId="0" fontId="17" fillId="3" borderId="2" xfId="0" applyFont="1" applyFill="1" applyBorder="1" applyAlignment="1">
      <alignment horizontal="justify"/>
    </xf>
    <xf numFmtId="164" fontId="8" fillId="3" borderId="3" xfId="0" applyNumberFormat="1" applyFont="1" applyFill="1" applyBorder="1" applyAlignment="1">
      <alignment horizontal="right"/>
    </xf>
    <xf numFmtId="49" fontId="8" fillId="3" borderId="2" xfId="0" applyNumberFormat="1" applyFont="1" applyFill="1" applyBorder="1" applyAlignment="1">
      <alignment horizontal="center"/>
    </xf>
  </cellXfs>
  <cellStyles count="4">
    <cellStyle name="Excel Built-in Normal" xfId="2"/>
    <cellStyle name="Гиперссылка" xfId="3" builtinId="8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base.garant.ru/411335917/" TargetMode="External"/><Relationship Id="rId2" Type="http://schemas.openxmlformats.org/officeDocument/2006/relationships/hyperlink" Target="http://base.garant.ru/411335917/" TargetMode="External"/><Relationship Id="rId1" Type="http://schemas.openxmlformats.org/officeDocument/2006/relationships/hyperlink" Target="http://base.garant.ru/411335917/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62"/>
  <sheetViews>
    <sheetView tabSelected="1" topLeftCell="A485" zoomScale="86" zoomScaleNormal="86" zoomScaleSheetLayoutView="90" workbookViewId="0">
      <selection activeCell="E494" sqref="E494"/>
    </sheetView>
  </sheetViews>
  <sheetFormatPr defaultColWidth="9.109375" defaultRowHeight="15.6" x14ac:dyDescent="0.3"/>
  <cols>
    <col min="1" max="1" width="52.88671875" customWidth="1"/>
    <col min="2" max="2" width="8" customWidth="1"/>
    <col min="3" max="3" width="7.77734375" customWidth="1"/>
    <col min="4" max="4" width="7.109375" customWidth="1"/>
    <col min="5" max="5" width="16.88671875" style="2" customWidth="1"/>
    <col min="6" max="6" width="6.44140625" customWidth="1"/>
    <col min="7" max="7" width="14.109375" style="6" customWidth="1"/>
    <col min="8" max="8" width="12.33203125" style="6" customWidth="1"/>
    <col min="9" max="9" width="11.5546875" style="6" customWidth="1"/>
  </cols>
  <sheetData>
    <row r="1" spans="1:10" x14ac:dyDescent="0.3">
      <c r="A1" s="127" t="s">
        <v>412</v>
      </c>
      <c r="B1" s="127"/>
      <c r="C1" s="127"/>
      <c r="D1" s="127"/>
      <c r="E1" s="127"/>
      <c r="F1" s="127"/>
      <c r="G1" s="127"/>
      <c r="H1" s="127"/>
      <c r="I1" s="127"/>
    </row>
    <row r="2" spans="1:10" x14ac:dyDescent="0.3">
      <c r="A2" s="127" t="s">
        <v>413</v>
      </c>
      <c r="B2" s="127"/>
      <c r="C2" s="127"/>
      <c r="D2" s="127"/>
      <c r="E2" s="127"/>
      <c r="F2" s="127"/>
      <c r="G2" s="127"/>
      <c r="H2" s="127"/>
      <c r="I2" s="127"/>
    </row>
    <row r="3" spans="1:10" x14ac:dyDescent="0.3">
      <c r="A3" s="127" t="s">
        <v>329</v>
      </c>
      <c r="B3" s="127"/>
      <c r="C3" s="127"/>
      <c r="D3" s="127"/>
      <c r="E3" s="127"/>
      <c r="F3" s="127"/>
      <c r="G3" s="127"/>
      <c r="H3" s="127"/>
      <c r="I3" s="127"/>
    </row>
    <row r="4" spans="1:10" ht="24.6" customHeight="1" x14ac:dyDescent="0.3">
      <c r="A4" s="128" t="s">
        <v>411</v>
      </c>
      <c r="B4" s="128"/>
      <c r="C4" s="128"/>
      <c r="D4" s="128"/>
      <c r="E4" s="128"/>
      <c r="F4" s="128"/>
      <c r="G4" s="128"/>
      <c r="H4" s="128"/>
      <c r="I4" s="128"/>
    </row>
    <row r="5" spans="1:10" ht="48" customHeight="1" x14ac:dyDescent="0.3">
      <c r="A5" s="130" t="s">
        <v>339</v>
      </c>
      <c r="B5" s="130"/>
      <c r="C5" s="130"/>
      <c r="D5" s="130"/>
      <c r="E5" s="130"/>
      <c r="F5" s="130"/>
      <c r="G5" s="130"/>
      <c r="H5" s="130"/>
      <c r="I5" s="130"/>
    </row>
    <row r="6" spans="1:10" ht="21.6" customHeight="1" x14ac:dyDescent="0.3">
      <c r="A6" s="137"/>
      <c r="B6" s="137"/>
      <c r="C6" s="137"/>
      <c r="D6" s="137"/>
      <c r="E6" s="137"/>
      <c r="F6" s="137"/>
      <c r="G6" s="137"/>
      <c r="H6" s="137"/>
      <c r="I6" s="137"/>
    </row>
    <row r="7" spans="1:10" x14ac:dyDescent="0.3">
      <c r="A7" s="131" t="s">
        <v>61</v>
      </c>
      <c r="B7" s="131"/>
      <c r="C7" s="131"/>
      <c r="D7" s="131"/>
      <c r="E7" s="131"/>
      <c r="F7" s="131"/>
      <c r="G7" s="131"/>
      <c r="H7" s="131"/>
      <c r="I7" s="131"/>
    </row>
    <row r="8" spans="1:10" ht="14.4" x14ac:dyDescent="0.3">
      <c r="A8" s="132" t="s">
        <v>27</v>
      </c>
      <c r="B8" s="133" t="s">
        <v>147</v>
      </c>
      <c r="C8" s="136" t="s">
        <v>148</v>
      </c>
      <c r="D8" s="136" t="s">
        <v>149</v>
      </c>
      <c r="E8" s="134" t="s">
        <v>28</v>
      </c>
      <c r="F8" s="135" t="s">
        <v>29</v>
      </c>
      <c r="G8" s="129" t="s">
        <v>292</v>
      </c>
      <c r="H8" s="129" t="s">
        <v>307</v>
      </c>
      <c r="I8" s="129" t="s">
        <v>340</v>
      </c>
    </row>
    <row r="9" spans="1:10" ht="24" customHeight="1" x14ac:dyDescent="0.3">
      <c r="A9" s="132"/>
      <c r="B9" s="133"/>
      <c r="C9" s="136"/>
      <c r="D9" s="136"/>
      <c r="E9" s="134"/>
      <c r="F9" s="135"/>
      <c r="G9" s="129"/>
      <c r="H9" s="129"/>
      <c r="I9" s="129"/>
    </row>
    <row r="10" spans="1:10" x14ac:dyDescent="0.3">
      <c r="A10" s="3">
        <v>1</v>
      </c>
      <c r="B10" s="3">
        <v>2</v>
      </c>
      <c r="C10" s="4" t="s">
        <v>137</v>
      </c>
      <c r="D10" s="4" t="s">
        <v>138</v>
      </c>
      <c r="E10" s="5">
        <v>5</v>
      </c>
      <c r="F10" s="5">
        <v>6</v>
      </c>
      <c r="G10" s="7">
        <v>7</v>
      </c>
      <c r="H10" s="7">
        <v>8</v>
      </c>
      <c r="I10" s="115">
        <v>9</v>
      </c>
    </row>
    <row r="11" spans="1:10" s="71" customFormat="1" ht="40.799999999999997" x14ac:dyDescent="0.3">
      <c r="A11" s="69" t="s">
        <v>8</v>
      </c>
      <c r="B11" s="70" t="s">
        <v>54</v>
      </c>
      <c r="C11" s="61"/>
      <c r="D11" s="61"/>
      <c r="E11" s="62"/>
      <c r="F11" s="62"/>
      <c r="G11" s="114">
        <f>G12+G218+G250+G129+G236+G171+G185</f>
        <v>108274.40000000001</v>
      </c>
      <c r="H11" s="114">
        <f>H12+H218+H250+H129+H236+H171+H185</f>
        <v>77618.600000000006</v>
      </c>
      <c r="I11" s="114">
        <f>I12+I218+I250+I129+I236+I171+I185</f>
        <v>75114.399999999994</v>
      </c>
    </row>
    <row r="12" spans="1:10" s="75" customFormat="1" ht="17.399999999999999" x14ac:dyDescent="0.3">
      <c r="A12" s="72" t="s">
        <v>0</v>
      </c>
      <c r="B12" s="73" t="s">
        <v>54</v>
      </c>
      <c r="C12" s="61" t="s">
        <v>32</v>
      </c>
      <c r="D12" s="61"/>
      <c r="E12" s="62"/>
      <c r="F12" s="62"/>
      <c r="G12" s="114">
        <f>G19+G28+G83+G88+G13+G71+G65</f>
        <v>50273.700000000004</v>
      </c>
      <c r="H12" s="114">
        <f>H19+H28+H83+H88+H13+H71+H65</f>
        <v>42298.80000000001</v>
      </c>
      <c r="I12" s="114">
        <f>I19+I28+I83+I88+I13+I71+I65</f>
        <v>46236.5</v>
      </c>
      <c r="J12" s="74"/>
    </row>
    <row r="13" spans="1:10" s="75" customFormat="1" ht="46.8" x14ac:dyDescent="0.3">
      <c r="A13" s="59" t="s">
        <v>1</v>
      </c>
      <c r="B13" s="60" t="s">
        <v>54</v>
      </c>
      <c r="C13" s="61" t="s">
        <v>32</v>
      </c>
      <c r="D13" s="61" t="s">
        <v>45</v>
      </c>
      <c r="E13" s="62"/>
      <c r="F13" s="62"/>
      <c r="G13" s="114">
        <f>G15</f>
        <v>2665.9</v>
      </c>
      <c r="H13" s="114">
        <f t="shared" ref="H13:I13" si="0">H15</f>
        <v>2772.5</v>
      </c>
      <c r="I13" s="114">
        <f t="shared" si="0"/>
        <v>2883.4</v>
      </c>
    </row>
    <row r="14" spans="1:10" s="75" customFormat="1" ht="31.2" x14ac:dyDescent="0.3">
      <c r="A14" s="51" t="s">
        <v>166</v>
      </c>
      <c r="B14" s="64" t="s">
        <v>54</v>
      </c>
      <c r="C14" s="63" t="s">
        <v>32</v>
      </c>
      <c r="D14" s="63" t="s">
        <v>45</v>
      </c>
      <c r="E14" s="52" t="s">
        <v>69</v>
      </c>
      <c r="F14" s="52"/>
      <c r="G14" s="65">
        <f>G15</f>
        <v>2665.9</v>
      </c>
      <c r="H14" s="65">
        <f t="shared" ref="H14:I17" si="1">H15</f>
        <v>2772.5</v>
      </c>
      <c r="I14" s="65">
        <f t="shared" si="1"/>
        <v>2883.4</v>
      </c>
    </row>
    <row r="15" spans="1:10" s="71" customFormat="1" ht="31.2" x14ac:dyDescent="0.3">
      <c r="A15" s="17" t="s">
        <v>38</v>
      </c>
      <c r="B15" s="64" t="s">
        <v>54</v>
      </c>
      <c r="C15" s="63" t="s">
        <v>32</v>
      </c>
      <c r="D15" s="63" t="s">
        <v>45</v>
      </c>
      <c r="E15" s="52" t="s">
        <v>103</v>
      </c>
      <c r="F15" s="52"/>
      <c r="G15" s="65">
        <f>G16</f>
        <v>2665.9</v>
      </c>
      <c r="H15" s="65">
        <f t="shared" si="1"/>
        <v>2772.5</v>
      </c>
      <c r="I15" s="65">
        <f t="shared" si="1"/>
        <v>2883.4</v>
      </c>
    </row>
    <row r="16" spans="1:10" s="71" customFormat="1" ht="31.2" x14ac:dyDescent="0.3">
      <c r="A16" s="17" t="s">
        <v>146</v>
      </c>
      <c r="B16" s="64" t="s">
        <v>54</v>
      </c>
      <c r="C16" s="63" t="s">
        <v>32</v>
      </c>
      <c r="D16" s="63" t="s">
        <v>45</v>
      </c>
      <c r="E16" s="52" t="s">
        <v>145</v>
      </c>
      <c r="F16" s="52"/>
      <c r="G16" s="65">
        <f>G17</f>
        <v>2665.9</v>
      </c>
      <c r="H16" s="65">
        <f t="shared" si="1"/>
        <v>2772.5</v>
      </c>
      <c r="I16" s="65">
        <f t="shared" si="1"/>
        <v>2883.4</v>
      </c>
    </row>
    <row r="17" spans="1:13" s="71" customFormat="1" ht="78" x14ac:dyDescent="0.3">
      <c r="A17" s="51" t="s">
        <v>278</v>
      </c>
      <c r="B17" s="64" t="s">
        <v>54</v>
      </c>
      <c r="C17" s="63" t="s">
        <v>32</v>
      </c>
      <c r="D17" s="63" t="s">
        <v>45</v>
      </c>
      <c r="E17" s="52" t="s">
        <v>145</v>
      </c>
      <c r="F17" s="52">
        <v>100</v>
      </c>
      <c r="G17" s="65">
        <f>G18</f>
        <v>2665.9</v>
      </c>
      <c r="H17" s="65">
        <f t="shared" si="1"/>
        <v>2772.5</v>
      </c>
      <c r="I17" s="65">
        <f t="shared" si="1"/>
        <v>2883.4</v>
      </c>
    </row>
    <row r="18" spans="1:13" s="71" customFormat="1" ht="31.2" x14ac:dyDescent="0.3">
      <c r="A18" s="17" t="s">
        <v>35</v>
      </c>
      <c r="B18" s="18" t="s">
        <v>54</v>
      </c>
      <c r="C18" s="19" t="s">
        <v>32</v>
      </c>
      <c r="D18" s="19" t="s">
        <v>45</v>
      </c>
      <c r="E18" s="16" t="s">
        <v>145</v>
      </c>
      <c r="F18" s="16">
        <v>120</v>
      </c>
      <c r="G18" s="33">
        <v>2665.9</v>
      </c>
      <c r="H18" s="33">
        <v>2772.5</v>
      </c>
      <c r="I18" s="33">
        <v>2883.4</v>
      </c>
    </row>
    <row r="19" spans="1:13" s="75" customFormat="1" ht="62.4" x14ac:dyDescent="0.3">
      <c r="A19" s="13" t="s">
        <v>9</v>
      </c>
      <c r="B19" s="14" t="s">
        <v>54</v>
      </c>
      <c r="C19" s="15" t="s">
        <v>32</v>
      </c>
      <c r="D19" s="15" t="s">
        <v>33</v>
      </c>
      <c r="E19" s="27"/>
      <c r="F19" s="27"/>
      <c r="G19" s="112">
        <f>G20</f>
        <v>778.8</v>
      </c>
      <c r="H19" s="112">
        <f t="shared" ref="H19:I19" si="2">H20</f>
        <v>393.9</v>
      </c>
      <c r="I19" s="112">
        <f t="shared" si="2"/>
        <v>409.7</v>
      </c>
    </row>
    <row r="20" spans="1:13" s="71" customFormat="1" ht="31.2" x14ac:dyDescent="0.3">
      <c r="A20" s="17" t="s">
        <v>166</v>
      </c>
      <c r="B20" s="18" t="s">
        <v>54</v>
      </c>
      <c r="C20" s="19" t="s">
        <v>32</v>
      </c>
      <c r="D20" s="19" t="s">
        <v>33</v>
      </c>
      <c r="E20" s="16" t="s">
        <v>69</v>
      </c>
      <c r="F20" s="16"/>
      <c r="G20" s="33">
        <f>G21</f>
        <v>778.8</v>
      </c>
      <c r="H20" s="33">
        <f t="shared" ref="H20:I26" si="3">H21</f>
        <v>393.9</v>
      </c>
      <c r="I20" s="33">
        <f t="shared" si="3"/>
        <v>409.7</v>
      </c>
      <c r="K20" s="76"/>
      <c r="L20" s="76"/>
      <c r="M20" s="76"/>
    </row>
    <row r="21" spans="1:13" s="71" customFormat="1" ht="31.2" x14ac:dyDescent="0.3">
      <c r="A21" s="17" t="s">
        <v>34</v>
      </c>
      <c r="B21" s="18" t="s">
        <v>54</v>
      </c>
      <c r="C21" s="19" t="s">
        <v>32</v>
      </c>
      <c r="D21" s="19" t="s">
        <v>33</v>
      </c>
      <c r="E21" s="16" t="s">
        <v>122</v>
      </c>
      <c r="F21" s="16"/>
      <c r="G21" s="33">
        <f>G22+G25</f>
        <v>778.8</v>
      </c>
      <c r="H21" s="33">
        <f t="shared" ref="H21:I21" si="4">H22+H25</f>
        <v>393.9</v>
      </c>
      <c r="I21" s="33">
        <f t="shared" si="4"/>
        <v>409.7</v>
      </c>
    </row>
    <row r="22" spans="1:13" s="71" customFormat="1" ht="31.2" x14ac:dyDescent="0.3">
      <c r="A22" s="17" t="s">
        <v>357</v>
      </c>
      <c r="B22" s="18" t="s">
        <v>54</v>
      </c>
      <c r="C22" s="19" t="s">
        <v>32</v>
      </c>
      <c r="D22" s="19" t="s">
        <v>33</v>
      </c>
      <c r="E22" s="16" t="s">
        <v>111</v>
      </c>
      <c r="F22" s="16"/>
      <c r="G22" s="33">
        <f>G23</f>
        <v>378.8</v>
      </c>
      <c r="H22" s="33">
        <f t="shared" si="3"/>
        <v>393.9</v>
      </c>
      <c r="I22" s="33">
        <f t="shared" si="3"/>
        <v>409.7</v>
      </c>
    </row>
    <row r="23" spans="1:13" s="71" customFormat="1" ht="31.2" x14ac:dyDescent="0.3">
      <c r="A23" s="17" t="s">
        <v>40</v>
      </c>
      <c r="B23" s="18" t="s">
        <v>54</v>
      </c>
      <c r="C23" s="19" t="s">
        <v>32</v>
      </c>
      <c r="D23" s="19" t="s">
        <v>33</v>
      </c>
      <c r="E23" s="16" t="s">
        <v>111</v>
      </c>
      <c r="F23" s="16">
        <v>200</v>
      </c>
      <c r="G23" s="33">
        <f>G24</f>
        <v>378.8</v>
      </c>
      <c r="H23" s="33">
        <f t="shared" si="3"/>
        <v>393.9</v>
      </c>
      <c r="I23" s="33">
        <f t="shared" si="3"/>
        <v>409.7</v>
      </c>
    </row>
    <row r="24" spans="1:13" s="71" customFormat="1" ht="46.8" x14ac:dyDescent="0.3">
      <c r="A24" s="17" t="s">
        <v>41</v>
      </c>
      <c r="B24" s="18" t="s">
        <v>54</v>
      </c>
      <c r="C24" s="19" t="s">
        <v>32</v>
      </c>
      <c r="D24" s="19" t="s">
        <v>33</v>
      </c>
      <c r="E24" s="16" t="s">
        <v>111</v>
      </c>
      <c r="F24" s="16">
        <v>240</v>
      </c>
      <c r="G24" s="33">
        <v>378.8</v>
      </c>
      <c r="H24" s="33">
        <v>393.9</v>
      </c>
      <c r="I24" s="33">
        <v>409.7</v>
      </c>
    </row>
    <row r="25" spans="1:13" s="71" customFormat="1" x14ac:dyDescent="0.3">
      <c r="A25" s="17" t="s">
        <v>356</v>
      </c>
      <c r="B25" s="18" t="s">
        <v>54</v>
      </c>
      <c r="C25" s="19" t="s">
        <v>32</v>
      </c>
      <c r="D25" s="19" t="s">
        <v>33</v>
      </c>
      <c r="E25" s="16" t="s">
        <v>355</v>
      </c>
      <c r="F25" s="16"/>
      <c r="G25" s="33">
        <f>G26</f>
        <v>400</v>
      </c>
      <c r="H25" s="33">
        <f t="shared" si="3"/>
        <v>0</v>
      </c>
      <c r="I25" s="33">
        <f t="shared" si="3"/>
        <v>0</v>
      </c>
    </row>
    <row r="26" spans="1:13" s="71" customFormat="1" ht="31.2" x14ac:dyDescent="0.3">
      <c r="A26" s="17" t="s">
        <v>40</v>
      </c>
      <c r="B26" s="18" t="s">
        <v>54</v>
      </c>
      <c r="C26" s="19" t="s">
        <v>32</v>
      </c>
      <c r="D26" s="19" t="s">
        <v>33</v>
      </c>
      <c r="E26" s="16" t="s">
        <v>355</v>
      </c>
      <c r="F26" s="16">
        <v>200</v>
      </c>
      <c r="G26" s="33">
        <f>G27</f>
        <v>400</v>
      </c>
      <c r="H26" s="33">
        <f t="shared" si="3"/>
        <v>0</v>
      </c>
      <c r="I26" s="33">
        <f t="shared" si="3"/>
        <v>0</v>
      </c>
    </row>
    <row r="27" spans="1:13" s="71" customFormat="1" ht="46.8" x14ac:dyDescent="0.3">
      <c r="A27" s="17" t="s">
        <v>41</v>
      </c>
      <c r="B27" s="18" t="s">
        <v>54</v>
      </c>
      <c r="C27" s="19" t="s">
        <v>32</v>
      </c>
      <c r="D27" s="19" t="s">
        <v>33</v>
      </c>
      <c r="E27" s="16" t="s">
        <v>355</v>
      </c>
      <c r="F27" s="16">
        <v>240</v>
      </c>
      <c r="G27" s="33">
        <v>400</v>
      </c>
      <c r="H27" s="33">
        <v>0</v>
      </c>
      <c r="I27" s="33">
        <v>0</v>
      </c>
    </row>
    <row r="28" spans="1:13" s="71" customFormat="1" ht="62.4" x14ac:dyDescent="0.3">
      <c r="A28" s="13" t="s">
        <v>2</v>
      </c>
      <c r="B28" s="14" t="s">
        <v>54</v>
      </c>
      <c r="C28" s="15" t="s">
        <v>32</v>
      </c>
      <c r="D28" s="15" t="s">
        <v>37</v>
      </c>
      <c r="E28" s="27"/>
      <c r="F28" s="27"/>
      <c r="G28" s="112">
        <f>G34+G51+G29</f>
        <v>25885.5</v>
      </c>
      <c r="H28" s="112">
        <f>H34+H51+H29</f>
        <v>22043.9</v>
      </c>
      <c r="I28" s="112">
        <f>I34+I51+I29</f>
        <v>25275.3</v>
      </c>
    </row>
    <row r="29" spans="1:13" s="71" customFormat="1" ht="62.4" x14ac:dyDescent="0.3">
      <c r="A29" s="17" t="s">
        <v>220</v>
      </c>
      <c r="B29" s="18" t="s">
        <v>54</v>
      </c>
      <c r="C29" s="19" t="s">
        <v>32</v>
      </c>
      <c r="D29" s="19" t="s">
        <v>37</v>
      </c>
      <c r="E29" s="16" t="s">
        <v>97</v>
      </c>
      <c r="F29" s="16"/>
      <c r="G29" s="65">
        <f>G30</f>
        <v>1193.2</v>
      </c>
      <c r="H29" s="65">
        <f t="shared" ref="H29:I32" si="5">H30</f>
        <v>1008.3</v>
      </c>
      <c r="I29" s="65">
        <f t="shared" si="5"/>
        <v>1316.6</v>
      </c>
    </row>
    <row r="30" spans="1:13" s="71" customFormat="1" ht="46.8" x14ac:dyDescent="0.3">
      <c r="A30" s="17" t="s">
        <v>133</v>
      </c>
      <c r="B30" s="18" t="s">
        <v>54</v>
      </c>
      <c r="C30" s="19" t="s">
        <v>32</v>
      </c>
      <c r="D30" s="19" t="s">
        <v>37</v>
      </c>
      <c r="E30" s="16" t="s">
        <v>98</v>
      </c>
      <c r="F30" s="16"/>
      <c r="G30" s="65">
        <f>G31</f>
        <v>1193.2</v>
      </c>
      <c r="H30" s="65">
        <f t="shared" si="5"/>
        <v>1008.3</v>
      </c>
      <c r="I30" s="65">
        <f t="shared" si="5"/>
        <v>1316.6</v>
      </c>
    </row>
    <row r="31" spans="1:13" s="71" customFormat="1" ht="46.8" x14ac:dyDescent="0.3">
      <c r="A31" s="17" t="s">
        <v>132</v>
      </c>
      <c r="B31" s="18" t="s">
        <v>54</v>
      </c>
      <c r="C31" s="19" t="s">
        <v>32</v>
      </c>
      <c r="D31" s="19" t="s">
        <v>37</v>
      </c>
      <c r="E31" s="16" t="s">
        <v>99</v>
      </c>
      <c r="F31" s="16"/>
      <c r="G31" s="33">
        <f>G32</f>
        <v>1193.2</v>
      </c>
      <c r="H31" s="33">
        <f t="shared" si="5"/>
        <v>1008.3</v>
      </c>
      <c r="I31" s="33">
        <f t="shared" si="5"/>
        <v>1316.6</v>
      </c>
    </row>
    <row r="32" spans="1:13" s="71" customFormat="1" ht="31.2" x14ac:dyDescent="0.3">
      <c r="A32" s="17" t="s">
        <v>40</v>
      </c>
      <c r="B32" s="18" t="s">
        <v>54</v>
      </c>
      <c r="C32" s="19" t="s">
        <v>32</v>
      </c>
      <c r="D32" s="19" t="s">
        <v>37</v>
      </c>
      <c r="E32" s="16" t="s">
        <v>99</v>
      </c>
      <c r="F32" s="16">
        <v>200</v>
      </c>
      <c r="G32" s="33">
        <f>G33</f>
        <v>1193.2</v>
      </c>
      <c r="H32" s="33">
        <f t="shared" si="5"/>
        <v>1008.3</v>
      </c>
      <c r="I32" s="33">
        <f t="shared" si="5"/>
        <v>1316.6</v>
      </c>
    </row>
    <row r="33" spans="1:9" s="71" customFormat="1" ht="46.8" x14ac:dyDescent="0.3">
      <c r="A33" s="17" t="s">
        <v>41</v>
      </c>
      <c r="B33" s="18" t="s">
        <v>54</v>
      </c>
      <c r="C33" s="19" t="s">
        <v>32</v>
      </c>
      <c r="D33" s="19" t="s">
        <v>37</v>
      </c>
      <c r="E33" s="16" t="s">
        <v>99</v>
      </c>
      <c r="F33" s="16">
        <v>240</v>
      </c>
      <c r="G33" s="33">
        <v>1193.2</v>
      </c>
      <c r="H33" s="33">
        <v>1008.3</v>
      </c>
      <c r="I33" s="33">
        <v>1316.6</v>
      </c>
    </row>
    <row r="34" spans="1:9" s="71" customFormat="1" ht="31.2" x14ac:dyDescent="0.3">
      <c r="A34" s="51" t="s">
        <v>62</v>
      </c>
      <c r="B34" s="64" t="s">
        <v>54</v>
      </c>
      <c r="C34" s="63" t="s">
        <v>32</v>
      </c>
      <c r="D34" s="63" t="s">
        <v>37</v>
      </c>
      <c r="E34" s="52" t="s">
        <v>76</v>
      </c>
      <c r="F34" s="52"/>
      <c r="G34" s="65">
        <f>G35+G47</f>
        <v>2267.2999999999997</v>
      </c>
      <c r="H34" s="65">
        <f t="shared" ref="H34:I34" si="6">H35+H47</f>
        <v>1632.8999999999999</v>
      </c>
      <c r="I34" s="65">
        <f t="shared" si="6"/>
        <v>1632.8999999999999</v>
      </c>
    </row>
    <row r="35" spans="1:9" s="71" customFormat="1" ht="31.2" x14ac:dyDescent="0.3">
      <c r="A35" s="51" t="s">
        <v>83</v>
      </c>
      <c r="B35" s="64" t="s">
        <v>54</v>
      </c>
      <c r="C35" s="63" t="s">
        <v>32</v>
      </c>
      <c r="D35" s="63" t="s">
        <v>37</v>
      </c>
      <c r="E35" s="52" t="s">
        <v>84</v>
      </c>
      <c r="F35" s="52"/>
      <c r="G35" s="65">
        <f>G36+G41+G44</f>
        <v>1632.8999999999999</v>
      </c>
      <c r="H35" s="65">
        <f t="shared" ref="H35:I35" si="7">H36+H41+H44</f>
        <v>1632.8999999999999</v>
      </c>
      <c r="I35" s="65">
        <f t="shared" si="7"/>
        <v>1632.8999999999999</v>
      </c>
    </row>
    <row r="36" spans="1:9" s="71" customFormat="1" ht="93.6" x14ac:dyDescent="0.3">
      <c r="A36" s="17" t="s">
        <v>218</v>
      </c>
      <c r="B36" s="18" t="s">
        <v>54</v>
      </c>
      <c r="C36" s="19" t="s">
        <v>32</v>
      </c>
      <c r="D36" s="19" t="s">
        <v>37</v>
      </c>
      <c r="E36" s="16" t="s">
        <v>123</v>
      </c>
      <c r="F36" s="16"/>
      <c r="G36" s="33">
        <f>G37+G39</f>
        <v>544.29999999999995</v>
      </c>
      <c r="H36" s="33">
        <f t="shared" ref="H36:I36" si="8">H37+H39</f>
        <v>544.29999999999995</v>
      </c>
      <c r="I36" s="33">
        <f t="shared" si="8"/>
        <v>544.29999999999995</v>
      </c>
    </row>
    <row r="37" spans="1:9" s="71" customFormat="1" ht="78" x14ac:dyDescent="0.3">
      <c r="A37" s="17" t="s">
        <v>278</v>
      </c>
      <c r="B37" s="18" t="s">
        <v>54</v>
      </c>
      <c r="C37" s="19" t="s">
        <v>32</v>
      </c>
      <c r="D37" s="19" t="s">
        <v>37</v>
      </c>
      <c r="E37" s="16" t="s">
        <v>123</v>
      </c>
      <c r="F37" s="16">
        <v>100</v>
      </c>
      <c r="G37" s="33">
        <f>G38</f>
        <v>534.29999999999995</v>
      </c>
      <c r="H37" s="33">
        <f t="shared" ref="H37:I37" si="9">H38</f>
        <v>534.29999999999995</v>
      </c>
      <c r="I37" s="33">
        <f t="shared" si="9"/>
        <v>534.29999999999995</v>
      </c>
    </row>
    <row r="38" spans="1:9" s="71" customFormat="1" ht="31.2" x14ac:dyDescent="0.3">
      <c r="A38" s="24" t="s">
        <v>35</v>
      </c>
      <c r="B38" s="18" t="s">
        <v>54</v>
      </c>
      <c r="C38" s="19" t="s">
        <v>32</v>
      </c>
      <c r="D38" s="19" t="s">
        <v>37</v>
      </c>
      <c r="E38" s="16" t="s">
        <v>123</v>
      </c>
      <c r="F38" s="26">
        <v>120</v>
      </c>
      <c r="G38" s="33">
        <v>534.29999999999995</v>
      </c>
      <c r="H38" s="33">
        <v>534.29999999999995</v>
      </c>
      <c r="I38" s="33">
        <v>534.29999999999995</v>
      </c>
    </row>
    <row r="39" spans="1:9" s="71" customFormat="1" ht="31.2" x14ac:dyDescent="0.3">
      <c r="A39" s="24" t="s">
        <v>40</v>
      </c>
      <c r="B39" s="18" t="s">
        <v>54</v>
      </c>
      <c r="C39" s="19" t="s">
        <v>32</v>
      </c>
      <c r="D39" s="19" t="s">
        <v>37</v>
      </c>
      <c r="E39" s="16" t="s">
        <v>123</v>
      </c>
      <c r="F39" s="26">
        <v>200</v>
      </c>
      <c r="G39" s="33">
        <f>G40</f>
        <v>10</v>
      </c>
      <c r="H39" s="33">
        <f t="shared" ref="H39:I39" si="10">H40</f>
        <v>10</v>
      </c>
      <c r="I39" s="33">
        <f t="shared" si="10"/>
        <v>10</v>
      </c>
    </row>
    <row r="40" spans="1:9" s="71" customFormat="1" ht="46.8" x14ac:dyDescent="0.3">
      <c r="A40" s="24" t="s">
        <v>41</v>
      </c>
      <c r="B40" s="18" t="s">
        <v>54</v>
      </c>
      <c r="C40" s="19" t="s">
        <v>32</v>
      </c>
      <c r="D40" s="19" t="s">
        <v>37</v>
      </c>
      <c r="E40" s="16" t="s">
        <v>123</v>
      </c>
      <c r="F40" s="26">
        <v>240</v>
      </c>
      <c r="G40" s="33">
        <v>10</v>
      </c>
      <c r="H40" s="33">
        <v>10</v>
      </c>
      <c r="I40" s="33">
        <v>10</v>
      </c>
    </row>
    <row r="41" spans="1:9" s="71" customFormat="1" ht="62.4" x14ac:dyDescent="0.3">
      <c r="A41" s="24" t="s">
        <v>217</v>
      </c>
      <c r="B41" s="18" t="s">
        <v>54</v>
      </c>
      <c r="C41" s="19" t="s">
        <v>32</v>
      </c>
      <c r="D41" s="19" t="s">
        <v>37</v>
      </c>
      <c r="E41" s="16" t="s">
        <v>124</v>
      </c>
      <c r="F41" s="16"/>
      <c r="G41" s="33">
        <f>G42</f>
        <v>544.29999999999995</v>
      </c>
      <c r="H41" s="33">
        <f t="shared" ref="H41:I41" si="11">H42</f>
        <v>544.29999999999995</v>
      </c>
      <c r="I41" s="33">
        <f t="shared" si="11"/>
        <v>544.29999999999995</v>
      </c>
    </row>
    <row r="42" spans="1:9" s="71" customFormat="1" ht="78" x14ac:dyDescent="0.3">
      <c r="A42" s="17" t="s">
        <v>134</v>
      </c>
      <c r="B42" s="18" t="s">
        <v>54</v>
      </c>
      <c r="C42" s="19" t="s">
        <v>32</v>
      </c>
      <c r="D42" s="19" t="s">
        <v>37</v>
      </c>
      <c r="E42" s="16" t="s">
        <v>124</v>
      </c>
      <c r="F42" s="16">
        <v>100</v>
      </c>
      <c r="G42" s="33">
        <f>G43</f>
        <v>544.29999999999995</v>
      </c>
      <c r="H42" s="33">
        <f t="shared" ref="H42:I42" si="12">H43</f>
        <v>544.29999999999995</v>
      </c>
      <c r="I42" s="33">
        <f t="shared" si="12"/>
        <v>544.29999999999995</v>
      </c>
    </row>
    <row r="43" spans="1:9" s="71" customFormat="1" ht="31.2" x14ac:dyDescent="0.3">
      <c r="A43" s="17" t="s">
        <v>35</v>
      </c>
      <c r="B43" s="18" t="s">
        <v>54</v>
      </c>
      <c r="C43" s="19" t="s">
        <v>32</v>
      </c>
      <c r="D43" s="19" t="s">
        <v>37</v>
      </c>
      <c r="E43" s="16" t="s">
        <v>124</v>
      </c>
      <c r="F43" s="16">
        <v>120</v>
      </c>
      <c r="G43" s="33">
        <v>544.29999999999995</v>
      </c>
      <c r="H43" s="33">
        <v>544.29999999999995</v>
      </c>
      <c r="I43" s="33">
        <v>544.29999999999995</v>
      </c>
    </row>
    <row r="44" spans="1:9" s="71" customFormat="1" ht="140.4" x14ac:dyDescent="0.3">
      <c r="A44" s="24" t="s">
        <v>219</v>
      </c>
      <c r="B44" s="18" t="s">
        <v>54</v>
      </c>
      <c r="C44" s="19" t="s">
        <v>32</v>
      </c>
      <c r="D44" s="19" t="s">
        <v>37</v>
      </c>
      <c r="E44" s="16" t="s">
        <v>239</v>
      </c>
      <c r="F44" s="16"/>
      <c r="G44" s="33">
        <f>G45</f>
        <v>544.29999999999995</v>
      </c>
      <c r="H44" s="33">
        <f t="shared" ref="H44:I44" si="13">H45</f>
        <v>544.29999999999995</v>
      </c>
      <c r="I44" s="33">
        <f t="shared" si="13"/>
        <v>544.29999999999995</v>
      </c>
    </row>
    <row r="45" spans="1:9" s="71" customFormat="1" ht="78" x14ac:dyDescent="0.3">
      <c r="A45" s="17" t="s">
        <v>134</v>
      </c>
      <c r="B45" s="18" t="s">
        <v>54</v>
      </c>
      <c r="C45" s="19" t="s">
        <v>32</v>
      </c>
      <c r="D45" s="19" t="s">
        <v>37</v>
      </c>
      <c r="E45" s="16" t="s">
        <v>239</v>
      </c>
      <c r="F45" s="16">
        <v>100</v>
      </c>
      <c r="G45" s="33">
        <f>G46</f>
        <v>544.29999999999995</v>
      </c>
      <c r="H45" s="33">
        <f t="shared" ref="H45:I45" si="14">H46</f>
        <v>544.29999999999995</v>
      </c>
      <c r="I45" s="33">
        <f t="shared" si="14"/>
        <v>544.29999999999995</v>
      </c>
    </row>
    <row r="46" spans="1:9" s="71" customFormat="1" ht="31.2" x14ac:dyDescent="0.3">
      <c r="A46" s="17" t="s">
        <v>35</v>
      </c>
      <c r="B46" s="18" t="s">
        <v>54</v>
      </c>
      <c r="C46" s="19" t="s">
        <v>32</v>
      </c>
      <c r="D46" s="19" t="s">
        <v>37</v>
      </c>
      <c r="E46" s="16" t="s">
        <v>239</v>
      </c>
      <c r="F46" s="16">
        <v>120</v>
      </c>
      <c r="G46" s="33">
        <v>544.29999999999995</v>
      </c>
      <c r="H46" s="33">
        <v>544.29999999999995</v>
      </c>
      <c r="I46" s="33">
        <v>544.29999999999995</v>
      </c>
    </row>
    <row r="47" spans="1:9" s="71" customFormat="1" x14ac:dyDescent="0.3">
      <c r="A47" s="51" t="s">
        <v>211</v>
      </c>
      <c r="B47" s="64" t="s">
        <v>54</v>
      </c>
      <c r="C47" s="63" t="s">
        <v>32</v>
      </c>
      <c r="D47" s="63" t="s">
        <v>37</v>
      </c>
      <c r="E47" s="52" t="s">
        <v>77</v>
      </c>
      <c r="F47" s="52"/>
      <c r="G47" s="65">
        <f>G48</f>
        <v>634.4</v>
      </c>
      <c r="H47" s="65">
        <f t="shared" ref="H47:I48" si="15">H48</f>
        <v>0</v>
      </c>
      <c r="I47" s="65">
        <f t="shared" si="15"/>
        <v>0</v>
      </c>
    </row>
    <row r="48" spans="1:9" s="71" customFormat="1" ht="37.200000000000003" customHeight="1" x14ac:dyDescent="0.3">
      <c r="A48" s="17" t="s">
        <v>359</v>
      </c>
      <c r="B48" s="18" t="s">
        <v>54</v>
      </c>
      <c r="C48" s="19" t="s">
        <v>32</v>
      </c>
      <c r="D48" s="19" t="s">
        <v>37</v>
      </c>
      <c r="E48" s="16" t="s">
        <v>358</v>
      </c>
      <c r="F48" s="16"/>
      <c r="G48" s="33">
        <f>G49</f>
        <v>634.4</v>
      </c>
      <c r="H48" s="33">
        <f t="shared" si="15"/>
        <v>0</v>
      </c>
      <c r="I48" s="33">
        <f t="shared" si="15"/>
        <v>0</v>
      </c>
    </row>
    <row r="49" spans="1:9" s="71" customFormat="1" ht="78" x14ac:dyDescent="0.3">
      <c r="A49" s="17" t="s">
        <v>278</v>
      </c>
      <c r="B49" s="18" t="s">
        <v>54</v>
      </c>
      <c r="C49" s="19" t="s">
        <v>32</v>
      </c>
      <c r="D49" s="19" t="s">
        <v>37</v>
      </c>
      <c r="E49" s="16" t="s">
        <v>358</v>
      </c>
      <c r="F49" s="16">
        <v>100</v>
      </c>
      <c r="G49" s="33">
        <f>G50</f>
        <v>634.4</v>
      </c>
      <c r="H49" s="33">
        <f t="shared" ref="H49:I49" si="16">H50</f>
        <v>0</v>
      </c>
      <c r="I49" s="33">
        <f t="shared" si="16"/>
        <v>0</v>
      </c>
    </row>
    <row r="50" spans="1:9" s="71" customFormat="1" ht="31.2" x14ac:dyDescent="0.3">
      <c r="A50" s="24" t="s">
        <v>35</v>
      </c>
      <c r="B50" s="18" t="s">
        <v>54</v>
      </c>
      <c r="C50" s="19" t="s">
        <v>32</v>
      </c>
      <c r="D50" s="19" t="s">
        <v>37</v>
      </c>
      <c r="E50" s="16" t="s">
        <v>358</v>
      </c>
      <c r="F50" s="26">
        <v>120</v>
      </c>
      <c r="G50" s="33">
        <v>634.4</v>
      </c>
      <c r="H50" s="33">
        <v>0</v>
      </c>
      <c r="I50" s="33">
        <v>0</v>
      </c>
    </row>
    <row r="51" spans="1:9" s="71" customFormat="1" ht="31.2" x14ac:dyDescent="0.3">
      <c r="A51" s="51" t="s">
        <v>166</v>
      </c>
      <c r="B51" s="64" t="s">
        <v>54</v>
      </c>
      <c r="C51" s="63" t="s">
        <v>32</v>
      </c>
      <c r="D51" s="63" t="s">
        <v>37</v>
      </c>
      <c r="E51" s="52" t="s">
        <v>69</v>
      </c>
      <c r="F51" s="52"/>
      <c r="G51" s="65">
        <f>G52</f>
        <v>22425</v>
      </c>
      <c r="H51" s="65">
        <f t="shared" ref="H51:I51" si="17">H52</f>
        <v>19402.7</v>
      </c>
      <c r="I51" s="65">
        <f t="shared" si="17"/>
        <v>22325.8</v>
      </c>
    </row>
    <row r="52" spans="1:9" s="71" customFormat="1" ht="31.2" x14ac:dyDescent="0.3">
      <c r="A52" s="17" t="s">
        <v>38</v>
      </c>
      <c r="B52" s="64" t="s">
        <v>54</v>
      </c>
      <c r="C52" s="63" t="s">
        <v>32</v>
      </c>
      <c r="D52" s="63" t="s">
        <v>37</v>
      </c>
      <c r="E52" s="52" t="s">
        <v>103</v>
      </c>
      <c r="F52" s="52"/>
      <c r="G52" s="65">
        <f>G53+G59+G56+G62</f>
        <v>22425</v>
      </c>
      <c r="H52" s="65">
        <f t="shared" ref="H52:I52" si="18">H53+H59+H56+H62</f>
        <v>19402.7</v>
      </c>
      <c r="I52" s="65">
        <f t="shared" si="18"/>
        <v>22325.8</v>
      </c>
    </row>
    <row r="53" spans="1:9" s="71" customFormat="1" ht="31.2" x14ac:dyDescent="0.3">
      <c r="A53" s="17" t="s">
        <v>39</v>
      </c>
      <c r="B53" s="77" t="s">
        <v>54</v>
      </c>
      <c r="C53" s="54" t="s">
        <v>32</v>
      </c>
      <c r="D53" s="54" t="s">
        <v>37</v>
      </c>
      <c r="E53" s="52" t="s">
        <v>71</v>
      </c>
      <c r="F53" s="52"/>
      <c r="G53" s="65">
        <f>G54</f>
        <v>20509.099999999999</v>
      </c>
      <c r="H53" s="65">
        <f t="shared" ref="H53:I54" si="19">H54</f>
        <v>17419.5</v>
      </c>
      <c r="I53" s="65">
        <f t="shared" si="19"/>
        <v>20272.599999999999</v>
      </c>
    </row>
    <row r="54" spans="1:9" s="71" customFormat="1" ht="78" x14ac:dyDescent="0.3">
      <c r="A54" s="17" t="s">
        <v>278</v>
      </c>
      <c r="B54" s="18" t="s">
        <v>54</v>
      </c>
      <c r="C54" s="19" t="s">
        <v>32</v>
      </c>
      <c r="D54" s="19" t="s">
        <v>37</v>
      </c>
      <c r="E54" s="16" t="s">
        <v>71</v>
      </c>
      <c r="F54" s="16">
        <v>100</v>
      </c>
      <c r="G54" s="33">
        <f>G55</f>
        <v>20509.099999999999</v>
      </c>
      <c r="H54" s="33">
        <f t="shared" si="19"/>
        <v>17419.5</v>
      </c>
      <c r="I54" s="33">
        <f t="shared" si="19"/>
        <v>20272.599999999999</v>
      </c>
    </row>
    <row r="55" spans="1:9" s="71" customFormat="1" ht="31.2" x14ac:dyDescent="0.3">
      <c r="A55" s="17" t="s">
        <v>35</v>
      </c>
      <c r="B55" s="18" t="s">
        <v>54</v>
      </c>
      <c r="C55" s="19" t="s">
        <v>32</v>
      </c>
      <c r="D55" s="19" t="s">
        <v>37</v>
      </c>
      <c r="E55" s="16" t="s">
        <v>71</v>
      </c>
      <c r="F55" s="16">
        <v>120</v>
      </c>
      <c r="G55" s="33">
        <v>20509.099999999999</v>
      </c>
      <c r="H55" s="33">
        <v>17419.5</v>
      </c>
      <c r="I55" s="33">
        <v>20272.599999999999</v>
      </c>
    </row>
    <row r="56" spans="1:9" s="71" customFormat="1" ht="31.2" x14ac:dyDescent="0.3">
      <c r="A56" s="17" t="s">
        <v>277</v>
      </c>
      <c r="B56" s="18" t="s">
        <v>54</v>
      </c>
      <c r="C56" s="19" t="s">
        <v>32</v>
      </c>
      <c r="D56" s="19" t="s">
        <v>37</v>
      </c>
      <c r="E56" s="16" t="s">
        <v>276</v>
      </c>
      <c r="F56" s="16"/>
      <c r="G56" s="33">
        <f>G57</f>
        <v>1682.2</v>
      </c>
      <c r="H56" s="33">
        <f t="shared" ref="H56:I56" si="20">H57</f>
        <v>1749.5</v>
      </c>
      <c r="I56" s="33">
        <f t="shared" si="20"/>
        <v>1819.5</v>
      </c>
    </row>
    <row r="57" spans="1:9" s="71" customFormat="1" ht="78" x14ac:dyDescent="0.3">
      <c r="A57" s="17" t="s">
        <v>278</v>
      </c>
      <c r="B57" s="18" t="s">
        <v>54</v>
      </c>
      <c r="C57" s="19" t="s">
        <v>32</v>
      </c>
      <c r="D57" s="19" t="s">
        <v>37</v>
      </c>
      <c r="E57" s="16" t="s">
        <v>276</v>
      </c>
      <c r="F57" s="16">
        <v>100</v>
      </c>
      <c r="G57" s="33">
        <f>G58</f>
        <v>1682.2</v>
      </c>
      <c r="H57" s="21">
        <f>H58</f>
        <v>1749.5</v>
      </c>
      <c r="I57" s="21">
        <f>I58</f>
        <v>1819.5</v>
      </c>
    </row>
    <row r="58" spans="1:9" s="71" customFormat="1" ht="31.2" x14ac:dyDescent="0.3">
      <c r="A58" s="17" t="s">
        <v>35</v>
      </c>
      <c r="B58" s="18" t="s">
        <v>54</v>
      </c>
      <c r="C58" s="19" t="s">
        <v>32</v>
      </c>
      <c r="D58" s="19" t="s">
        <v>37</v>
      </c>
      <c r="E58" s="16" t="s">
        <v>276</v>
      </c>
      <c r="F58" s="16">
        <v>120</v>
      </c>
      <c r="G58" s="33">
        <v>1682.2</v>
      </c>
      <c r="H58" s="33">
        <v>1749.5</v>
      </c>
      <c r="I58" s="33">
        <v>1819.5</v>
      </c>
    </row>
    <row r="59" spans="1:9" s="71" customFormat="1" ht="46.8" x14ac:dyDescent="0.3">
      <c r="A59" s="17" t="s">
        <v>104</v>
      </c>
      <c r="B59" s="18" t="s">
        <v>54</v>
      </c>
      <c r="C59" s="19" t="s">
        <v>32</v>
      </c>
      <c r="D59" s="19" t="s">
        <v>37</v>
      </c>
      <c r="E59" s="16" t="s">
        <v>135</v>
      </c>
      <c r="F59" s="16"/>
      <c r="G59" s="33">
        <f>G60</f>
        <v>100</v>
      </c>
      <c r="H59" s="33">
        <f t="shared" ref="H59:I60" si="21">H60</f>
        <v>100</v>
      </c>
      <c r="I59" s="33">
        <f t="shared" si="21"/>
        <v>100</v>
      </c>
    </row>
    <row r="60" spans="1:9" s="71" customFormat="1" x14ac:dyDescent="0.3">
      <c r="A60" s="17" t="s">
        <v>42</v>
      </c>
      <c r="B60" s="18" t="s">
        <v>54</v>
      </c>
      <c r="C60" s="19" t="s">
        <v>32</v>
      </c>
      <c r="D60" s="19" t="s">
        <v>37</v>
      </c>
      <c r="E60" s="16" t="s">
        <v>135</v>
      </c>
      <c r="F60" s="16">
        <v>800</v>
      </c>
      <c r="G60" s="33">
        <f>G61</f>
        <v>100</v>
      </c>
      <c r="H60" s="33">
        <f t="shared" si="21"/>
        <v>100</v>
      </c>
      <c r="I60" s="33">
        <f t="shared" si="21"/>
        <v>100</v>
      </c>
    </row>
    <row r="61" spans="1:9" s="71" customFormat="1" x14ac:dyDescent="0.3">
      <c r="A61" s="42" t="s">
        <v>43</v>
      </c>
      <c r="B61" s="43" t="s">
        <v>54</v>
      </c>
      <c r="C61" s="19" t="s">
        <v>32</v>
      </c>
      <c r="D61" s="19" t="s">
        <v>37</v>
      </c>
      <c r="E61" s="45" t="s">
        <v>135</v>
      </c>
      <c r="F61" s="45">
        <v>850</v>
      </c>
      <c r="G61" s="33">
        <v>100</v>
      </c>
      <c r="H61" s="33">
        <v>100</v>
      </c>
      <c r="I61" s="33">
        <v>100</v>
      </c>
    </row>
    <row r="62" spans="1:9" s="71" customFormat="1" ht="31.2" x14ac:dyDescent="0.3">
      <c r="A62" s="42" t="s">
        <v>306</v>
      </c>
      <c r="B62" s="43" t="s">
        <v>54</v>
      </c>
      <c r="C62" s="19" t="s">
        <v>32</v>
      </c>
      <c r="D62" s="19" t="s">
        <v>37</v>
      </c>
      <c r="E62" s="45" t="s">
        <v>305</v>
      </c>
      <c r="F62" s="45"/>
      <c r="G62" s="33">
        <f>G63</f>
        <v>133.69999999999999</v>
      </c>
      <c r="H62" s="33">
        <f t="shared" ref="H62:I63" si="22">H63</f>
        <v>133.69999999999999</v>
      </c>
      <c r="I62" s="33">
        <f t="shared" si="22"/>
        <v>133.69999999999999</v>
      </c>
    </row>
    <row r="63" spans="1:9" s="71" customFormat="1" x14ac:dyDescent="0.3">
      <c r="A63" s="17" t="s">
        <v>42</v>
      </c>
      <c r="B63" s="43" t="s">
        <v>54</v>
      </c>
      <c r="C63" s="19" t="s">
        <v>32</v>
      </c>
      <c r="D63" s="19" t="s">
        <v>37</v>
      </c>
      <c r="E63" s="45" t="s">
        <v>305</v>
      </c>
      <c r="F63" s="16">
        <v>800</v>
      </c>
      <c r="G63" s="33">
        <f>G64</f>
        <v>133.69999999999999</v>
      </c>
      <c r="H63" s="33">
        <f t="shared" si="22"/>
        <v>133.69999999999999</v>
      </c>
      <c r="I63" s="33">
        <f t="shared" si="22"/>
        <v>133.69999999999999</v>
      </c>
    </row>
    <row r="64" spans="1:9" s="71" customFormat="1" x14ac:dyDescent="0.3">
      <c r="A64" s="42" t="s">
        <v>43</v>
      </c>
      <c r="B64" s="43" t="s">
        <v>54</v>
      </c>
      <c r="C64" s="19" t="s">
        <v>32</v>
      </c>
      <c r="D64" s="19" t="s">
        <v>37</v>
      </c>
      <c r="E64" s="45" t="s">
        <v>305</v>
      </c>
      <c r="F64" s="45">
        <v>850</v>
      </c>
      <c r="G64" s="33">
        <v>133.69999999999999</v>
      </c>
      <c r="H64" s="33">
        <v>133.69999999999999</v>
      </c>
      <c r="I64" s="33">
        <v>133.69999999999999</v>
      </c>
    </row>
    <row r="65" spans="1:9" s="71" customFormat="1" x14ac:dyDescent="0.3">
      <c r="A65" s="59" t="s">
        <v>323</v>
      </c>
      <c r="B65" s="60" t="s">
        <v>54</v>
      </c>
      <c r="C65" s="61" t="s">
        <v>32</v>
      </c>
      <c r="D65" s="61" t="s">
        <v>115</v>
      </c>
      <c r="E65" s="62"/>
      <c r="F65" s="62"/>
      <c r="G65" s="114">
        <f t="shared" ref="G65:I69" si="23">G66</f>
        <v>2.8</v>
      </c>
      <c r="H65" s="114">
        <f t="shared" si="23"/>
        <v>17.3</v>
      </c>
      <c r="I65" s="114">
        <f t="shared" si="23"/>
        <v>5</v>
      </c>
    </row>
    <row r="66" spans="1:9" s="71" customFormat="1" ht="31.2" x14ac:dyDescent="0.3">
      <c r="A66" s="117" t="s">
        <v>62</v>
      </c>
      <c r="B66" s="64" t="s">
        <v>54</v>
      </c>
      <c r="C66" s="63" t="s">
        <v>32</v>
      </c>
      <c r="D66" s="63" t="s">
        <v>115</v>
      </c>
      <c r="E66" s="80" t="s">
        <v>76</v>
      </c>
      <c r="F66" s="52"/>
      <c r="G66" s="65">
        <f t="shared" si="23"/>
        <v>2.8</v>
      </c>
      <c r="H66" s="65">
        <f t="shared" si="23"/>
        <v>17.3</v>
      </c>
      <c r="I66" s="65">
        <f t="shared" si="23"/>
        <v>5</v>
      </c>
    </row>
    <row r="67" spans="1:9" s="71" customFormat="1" ht="31.2" x14ac:dyDescent="0.3">
      <c r="A67" s="117" t="s">
        <v>83</v>
      </c>
      <c r="B67" s="64" t="s">
        <v>54</v>
      </c>
      <c r="C67" s="63" t="s">
        <v>32</v>
      </c>
      <c r="D67" s="63" t="s">
        <v>115</v>
      </c>
      <c r="E67" s="80" t="s">
        <v>84</v>
      </c>
      <c r="F67" s="52"/>
      <c r="G67" s="65">
        <f t="shared" si="23"/>
        <v>2.8</v>
      </c>
      <c r="H67" s="65">
        <f t="shared" si="23"/>
        <v>17.3</v>
      </c>
      <c r="I67" s="65">
        <f t="shared" si="23"/>
        <v>5</v>
      </c>
    </row>
    <row r="68" spans="1:9" s="71" customFormat="1" ht="62.4" x14ac:dyDescent="0.3">
      <c r="A68" s="117" t="s">
        <v>324</v>
      </c>
      <c r="B68" s="64" t="s">
        <v>54</v>
      </c>
      <c r="C68" s="63" t="s">
        <v>32</v>
      </c>
      <c r="D68" s="63" t="s">
        <v>115</v>
      </c>
      <c r="E68" s="80" t="s">
        <v>325</v>
      </c>
      <c r="F68" s="52"/>
      <c r="G68" s="65">
        <f t="shared" si="23"/>
        <v>2.8</v>
      </c>
      <c r="H68" s="65">
        <f t="shared" si="23"/>
        <v>17.3</v>
      </c>
      <c r="I68" s="65">
        <f t="shared" si="23"/>
        <v>5</v>
      </c>
    </row>
    <row r="69" spans="1:9" s="71" customFormat="1" ht="31.2" x14ac:dyDescent="0.3">
      <c r="A69" s="67" t="s">
        <v>40</v>
      </c>
      <c r="B69" s="87" t="s">
        <v>54</v>
      </c>
      <c r="C69" s="63" t="s">
        <v>32</v>
      </c>
      <c r="D69" s="63" t="s">
        <v>115</v>
      </c>
      <c r="E69" s="80" t="s">
        <v>325</v>
      </c>
      <c r="F69" s="52">
        <v>200</v>
      </c>
      <c r="G69" s="65">
        <f t="shared" si="23"/>
        <v>2.8</v>
      </c>
      <c r="H69" s="65">
        <f t="shared" si="23"/>
        <v>17.3</v>
      </c>
      <c r="I69" s="65">
        <f t="shared" si="23"/>
        <v>5</v>
      </c>
    </row>
    <row r="70" spans="1:9" s="71" customFormat="1" ht="46.8" x14ac:dyDescent="0.3">
      <c r="A70" s="67" t="s">
        <v>41</v>
      </c>
      <c r="B70" s="87" t="s">
        <v>54</v>
      </c>
      <c r="C70" s="63" t="s">
        <v>32</v>
      </c>
      <c r="D70" s="63" t="s">
        <v>115</v>
      </c>
      <c r="E70" s="80" t="s">
        <v>325</v>
      </c>
      <c r="F70" s="52">
        <v>240</v>
      </c>
      <c r="G70" s="65">
        <v>2.8</v>
      </c>
      <c r="H70" s="65">
        <v>17.3</v>
      </c>
      <c r="I70" s="65">
        <v>5</v>
      </c>
    </row>
    <row r="71" spans="1:9" s="71" customFormat="1" ht="46.8" x14ac:dyDescent="0.3">
      <c r="A71" s="13" t="s">
        <v>14</v>
      </c>
      <c r="B71" s="14" t="s">
        <v>54</v>
      </c>
      <c r="C71" s="15" t="s">
        <v>32</v>
      </c>
      <c r="D71" s="15" t="s">
        <v>44</v>
      </c>
      <c r="E71" s="27"/>
      <c r="F71" s="27"/>
      <c r="G71" s="65">
        <f>G72+G78</f>
        <v>1899.2</v>
      </c>
      <c r="H71" s="65">
        <f>H72+H78</f>
        <v>1974.8</v>
      </c>
      <c r="I71" s="65">
        <f>I72+I78</f>
        <v>2053.4</v>
      </c>
    </row>
    <row r="72" spans="1:9" s="71" customFormat="1" ht="31.2" x14ac:dyDescent="0.3">
      <c r="A72" s="51" t="s">
        <v>62</v>
      </c>
      <c r="B72" s="64" t="s">
        <v>54</v>
      </c>
      <c r="C72" s="63" t="s">
        <v>32</v>
      </c>
      <c r="D72" s="63" t="s">
        <v>44</v>
      </c>
      <c r="E72" s="52" t="s">
        <v>76</v>
      </c>
      <c r="F72" s="52"/>
      <c r="G72" s="65">
        <f>G73</f>
        <v>48.5</v>
      </c>
      <c r="H72" s="65">
        <f t="shared" ref="H72:I72" si="24">H73</f>
        <v>50.1</v>
      </c>
      <c r="I72" s="65">
        <f t="shared" si="24"/>
        <v>51.7</v>
      </c>
    </row>
    <row r="73" spans="1:9" s="71" customFormat="1" x14ac:dyDescent="0.3">
      <c r="A73" s="51" t="s">
        <v>211</v>
      </c>
      <c r="B73" s="64" t="s">
        <v>54</v>
      </c>
      <c r="C73" s="63" t="s">
        <v>32</v>
      </c>
      <c r="D73" s="63" t="s">
        <v>44</v>
      </c>
      <c r="E73" s="52" t="s">
        <v>77</v>
      </c>
      <c r="F73" s="52"/>
      <c r="G73" s="65">
        <f>G74</f>
        <v>48.5</v>
      </c>
      <c r="H73" s="65">
        <f t="shared" ref="H73:I75" si="25">H74</f>
        <v>50.1</v>
      </c>
      <c r="I73" s="65">
        <f t="shared" si="25"/>
        <v>51.7</v>
      </c>
    </row>
    <row r="74" spans="1:9" s="71" customFormat="1" ht="78" x14ac:dyDescent="0.3">
      <c r="A74" s="51" t="s">
        <v>100</v>
      </c>
      <c r="B74" s="64" t="s">
        <v>54</v>
      </c>
      <c r="C74" s="63" t="s">
        <v>32</v>
      </c>
      <c r="D74" s="63" t="s">
        <v>44</v>
      </c>
      <c r="E74" s="52" t="s">
        <v>101</v>
      </c>
      <c r="F74" s="62"/>
      <c r="G74" s="65">
        <f>G75</f>
        <v>48.5</v>
      </c>
      <c r="H74" s="65">
        <f t="shared" si="25"/>
        <v>50.1</v>
      </c>
      <c r="I74" s="65">
        <f t="shared" si="25"/>
        <v>51.7</v>
      </c>
    </row>
    <row r="75" spans="1:9" s="71" customFormat="1" ht="31.2" x14ac:dyDescent="0.3">
      <c r="A75" s="51" t="s">
        <v>142</v>
      </c>
      <c r="B75" s="64" t="s">
        <v>54</v>
      </c>
      <c r="C75" s="63" t="s">
        <v>32</v>
      </c>
      <c r="D75" s="63" t="s">
        <v>44</v>
      </c>
      <c r="E75" s="52" t="s">
        <v>143</v>
      </c>
      <c r="F75" s="62"/>
      <c r="G75" s="65">
        <f>G76</f>
        <v>48.5</v>
      </c>
      <c r="H75" s="65">
        <f t="shared" si="25"/>
        <v>50.1</v>
      </c>
      <c r="I75" s="65">
        <f t="shared" si="25"/>
        <v>51.7</v>
      </c>
    </row>
    <row r="76" spans="1:9" s="71" customFormat="1" ht="78" x14ac:dyDescent="0.3">
      <c r="A76" s="17" t="s">
        <v>278</v>
      </c>
      <c r="B76" s="18" t="s">
        <v>54</v>
      </c>
      <c r="C76" s="19" t="s">
        <v>32</v>
      </c>
      <c r="D76" s="63" t="s">
        <v>44</v>
      </c>
      <c r="E76" s="16" t="s">
        <v>143</v>
      </c>
      <c r="F76" s="16">
        <v>100</v>
      </c>
      <c r="G76" s="33">
        <f>G77</f>
        <v>48.5</v>
      </c>
      <c r="H76" s="33">
        <f>H77</f>
        <v>50.1</v>
      </c>
      <c r="I76" s="33">
        <f>I77</f>
        <v>51.7</v>
      </c>
    </row>
    <row r="77" spans="1:9" s="71" customFormat="1" ht="31.2" x14ac:dyDescent="0.3">
      <c r="A77" s="17" t="s">
        <v>35</v>
      </c>
      <c r="B77" s="18" t="s">
        <v>54</v>
      </c>
      <c r="C77" s="19" t="s">
        <v>32</v>
      </c>
      <c r="D77" s="63" t="s">
        <v>44</v>
      </c>
      <c r="E77" s="16" t="s">
        <v>143</v>
      </c>
      <c r="F77" s="16">
        <v>120</v>
      </c>
      <c r="G77" s="33">
        <v>48.5</v>
      </c>
      <c r="H77" s="33">
        <v>50.1</v>
      </c>
      <c r="I77" s="33">
        <v>51.7</v>
      </c>
    </row>
    <row r="78" spans="1:9" s="71" customFormat="1" ht="31.2" x14ac:dyDescent="0.3">
      <c r="A78" s="17" t="s">
        <v>166</v>
      </c>
      <c r="B78" s="18" t="s">
        <v>54</v>
      </c>
      <c r="C78" s="19" t="s">
        <v>32</v>
      </c>
      <c r="D78" s="63" t="s">
        <v>44</v>
      </c>
      <c r="E78" s="16" t="s">
        <v>69</v>
      </c>
      <c r="F78" s="16"/>
      <c r="G78" s="33">
        <f>G79</f>
        <v>1850.7</v>
      </c>
      <c r="H78" s="33">
        <f t="shared" ref="H78:I81" si="26">H79</f>
        <v>1924.7</v>
      </c>
      <c r="I78" s="33">
        <f t="shared" si="26"/>
        <v>2001.7</v>
      </c>
    </row>
    <row r="79" spans="1:9" s="71" customFormat="1" ht="31.2" x14ac:dyDescent="0.3">
      <c r="A79" s="17" t="s">
        <v>34</v>
      </c>
      <c r="B79" s="18" t="s">
        <v>54</v>
      </c>
      <c r="C79" s="19" t="s">
        <v>32</v>
      </c>
      <c r="D79" s="63" t="s">
        <v>44</v>
      </c>
      <c r="E79" s="16" t="s">
        <v>122</v>
      </c>
      <c r="F79" s="16"/>
      <c r="G79" s="33">
        <f>G80</f>
        <v>1850.7</v>
      </c>
      <c r="H79" s="33">
        <f t="shared" si="26"/>
        <v>1924.7</v>
      </c>
      <c r="I79" s="33">
        <f t="shared" si="26"/>
        <v>2001.7</v>
      </c>
    </row>
    <row r="80" spans="1:9" s="71" customFormat="1" ht="31.2" x14ac:dyDescent="0.3">
      <c r="A80" s="17" t="s">
        <v>36</v>
      </c>
      <c r="B80" s="18" t="s">
        <v>54</v>
      </c>
      <c r="C80" s="19" t="s">
        <v>32</v>
      </c>
      <c r="D80" s="63" t="s">
        <v>44</v>
      </c>
      <c r="E80" s="16" t="s">
        <v>111</v>
      </c>
      <c r="F80" s="16"/>
      <c r="G80" s="33">
        <f>G81</f>
        <v>1850.7</v>
      </c>
      <c r="H80" s="33">
        <f t="shared" si="26"/>
        <v>1924.7</v>
      </c>
      <c r="I80" s="33">
        <f t="shared" si="26"/>
        <v>2001.7</v>
      </c>
    </row>
    <row r="81" spans="1:9" s="71" customFormat="1" ht="78" x14ac:dyDescent="0.3">
      <c r="A81" s="17" t="s">
        <v>278</v>
      </c>
      <c r="B81" s="18" t="s">
        <v>54</v>
      </c>
      <c r="C81" s="19" t="s">
        <v>32</v>
      </c>
      <c r="D81" s="63" t="s">
        <v>44</v>
      </c>
      <c r="E81" s="16" t="s">
        <v>111</v>
      </c>
      <c r="F81" s="16">
        <v>100</v>
      </c>
      <c r="G81" s="33">
        <f>G82</f>
        <v>1850.7</v>
      </c>
      <c r="H81" s="33">
        <f t="shared" si="26"/>
        <v>1924.7</v>
      </c>
      <c r="I81" s="33">
        <f t="shared" si="26"/>
        <v>2001.7</v>
      </c>
    </row>
    <row r="82" spans="1:9" s="71" customFormat="1" ht="31.2" x14ac:dyDescent="0.3">
      <c r="A82" s="17" t="s">
        <v>35</v>
      </c>
      <c r="B82" s="18" t="s">
        <v>54</v>
      </c>
      <c r="C82" s="19" t="s">
        <v>32</v>
      </c>
      <c r="D82" s="63" t="s">
        <v>44</v>
      </c>
      <c r="E82" s="16" t="s">
        <v>111</v>
      </c>
      <c r="F82" s="16">
        <v>120</v>
      </c>
      <c r="G82" s="33">
        <v>1850.7</v>
      </c>
      <c r="H82" s="33">
        <v>1924.7</v>
      </c>
      <c r="I82" s="33">
        <v>2001.7</v>
      </c>
    </row>
    <row r="83" spans="1:9" s="71" customFormat="1" x14ac:dyDescent="0.3">
      <c r="A83" s="13" t="s">
        <v>3</v>
      </c>
      <c r="B83" s="14" t="s">
        <v>54</v>
      </c>
      <c r="C83" s="15" t="s">
        <v>32</v>
      </c>
      <c r="D83" s="15" t="s">
        <v>52</v>
      </c>
      <c r="E83" s="27"/>
      <c r="F83" s="27"/>
      <c r="G83" s="112">
        <f>G84</f>
        <v>30</v>
      </c>
      <c r="H83" s="112">
        <f t="shared" ref="H83:I86" si="27">H84</f>
        <v>30</v>
      </c>
      <c r="I83" s="112">
        <f t="shared" si="27"/>
        <v>30</v>
      </c>
    </row>
    <row r="84" spans="1:9" s="71" customFormat="1" ht="31.2" x14ac:dyDescent="0.3">
      <c r="A84" s="17" t="s">
        <v>112</v>
      </c>
      <c r="B84" s="18" t="s">
        <v>54</v>
      </c>
      <c r="C84" s="19" t="s">
        <v>32</v>
      </c>
      <c r="D84" s="19" t="s">
        <v>52</v>
      </c>
      <c r="E84" s="16" t="s">
        <v>125</v>
      </c>
      <c r="F84" s="27"/>
      <c r="G84" s="33">
        <f>G85</f>
        <v>30</v>
      </c>
      <c r="H84" s="33">
        <f t="shared" si="27"/>
        <v>30</v>
      </c>
      <c r="I84" s="33">
        <f t="shared" si="27"/>
        <v>30</v>
      </c>
    </row>
    <row r="85" spans="1:9" s="71" customFormat="1" x14ac:dyDescent="0.3">
      <c r="A85" s="17" t="s">
        <v>113</v>
      </c>
      <c r="B85" s="18" t="s">
        <v>54</v>
      </c>
      <c r="C85" s="19" t="s">
        <v>32</v>
      </c>
      <c r="D85" s="19" t="s">
        <v>52</v>
      </c>
      <c r="E85" s="16" t="s">
        <v>139</v>
      </c>
      <c r="F85" s="27"/>
      <c r="G85" s="33">
        <f>G86</f>
        <v>30</v>
      </c>
      <c r="H85" s="33">
        <f t="shared" si="27"/>
        <v>30</v>
      </c>
      <c r="I85" s="33">
        <f t="shared" si="27"/>
        <v>30</v>
      </c>
    </row>
    <row r="86" spans="1:9" s="71" customFormat="1" x14ac:dyDescent="0.3">
      <c r="A86" s="17" t="s">
        <v>42</v>
      </c>
      <c r="B86" s="18" t="s">
        <v>54</v>
      </c>
      <c r="C86" s="19" t="s">
        <v>32</v>
      </c>
      <c r="D86" s="19" t="s">
        <v>52</v>
      </c>
      <c r="E86" s="16" t="s">
        <v>139</v>
      </c>
      <c r="F86" s="16">
        <v>800</v>
      </c>
      <c r="G86" s="33">
        <f>G87</f>
        <v>30</v>
      </c>
      <c r="H86" s="33">
        <f t="shared" si="27"/>
        <v>30</v>
      </c>
      <c r="I86" s="33">
        <f t="shared" si="27"/>
        <v>30</v>
      </c>
    </row>
    <row r="87" spans="1:9" s="71" customFormat="1" x14ac:dyDescent="0.3">
      <c r="A87" s="24" t="s">
        <v>114</v>
      </c>
      <c r="B87" s="18" t="s">
        <v>54</v>
      </c>
      <c r="C87" s="19" t="s">
        <v>32</v>
      </c>
      <c r="D87" s="19" t="s">
        <v>52</v>
      </c>
      <c r="E87" s="16" t="s">
        <v>139</v>
      </c>
      <c r="F87" s="26">
        <v>870</v>
      </c>
      <c r="G87" s="33">
        <v>30</v>
      </c>
      <c r="H87" s="33">
        <v>30</v>
      </c>
      <c r="I87" s="33">
        <v>30</v>
      </c>
    </row>
    <row r="88" spans="1:9" s="71" customFormat="1" x14ac:dyDescent="0.3">
      <c r="A88" s="59" t="s">
        <v>4</v>
      </c>
      <c r="B88" s="60" t="s">
        <v>54</v>
      </c>
      <c r="C88" s="61" t="s">
        <v>32</v>
      </c>
      <c r="D88" s="61">
        <v>13</v>
      </c>
      <c r="E88" s="62"/>
      <c r="F88" s="62"/>
      <c r="G88" s="114">
        <f>G94+G99+G104+G114+G119+G109+G125+G89</f>
        <v>19011.5</v>
      </c>
      <c r="H88" s="114">
        <f t="shared" ref="H88:I88" si="28">H94+H99+H104+H114+H119+H109+H125+H89</f>
        <v>15066.400000000001</v>
      </c>
      <c r="I88" s="114">
        <f t="shared" si="28"/>
        <v>15579.699999999999</v>
      </c>
    </row>
    <row r="89" spans="1:9" s="71" customFormat="1" ht="53.4" customHeight="1" x14ac:dyDescent="0.3">
      <c r="A89" s="17" t="s">
        <v>352</v>
      </c>
      <c r="B89" s="18" t="s">
        <v>54</v>
      </c>
      <c r="C89" s="19" t="s">
        <v>32</v>
      </c>
      <c r="D89" s="63" t="s">
        <v>60</v>
      </c>
      <c r="E89" s="16" t="s">
        <v>349</v>
      </c>
      <c r="F89" s="62"/>
      <c r="G89" s="65">
        <f>G90</f>
        <v>70</v>
      </c>
      <c r="H89" s="65">
        <f t="shared" ref="H89:I92" si="29">H90</f>
        <v>70</v>
      </c>
      <c r="I89" s="65">
        <f t="shared" si="29"/>
        <v>70</v>
      </c>
    </row>
    <row r="90" spans="1:9" s="71" customFormat="1" ht="46.8" x14ac:dyDescent="0.3">
      <c r="A90" s="17" t="s">
        <v>353</v>
      </c>
      <c r="B90" s="18" t="s">
        <v>54</v>
      </c>
      <c r="C90" s="19" t="s">
        <v>32</v>
      </c>
      <c r="D90" s="63" t="s">
        <v>60</v>
      </c>
      <c r="E90" s="16" t="s">
        <v>350</v>
      </c>
      <c r="F90" s="62"/>
      <c r="G90" s="65">
        <f>G91</f>
        <v>70</v>
      </c>
      <c r="H90" s="65">
        <f t="shared" si="29"/>
        <v>70</v>
      </c>
      <c r="I90" s="65">
        <f t="shared" si="29"/>
        <v>70</v>
      </c>
    </row>
    <row r="91" spans="1:9" s="71" customFormat="1" ht="62.4" x14ac:dyDescent="0.3">
      <c r="A91" s="17" t="s">
        <v>354</v>
      </c>
      <c r="B91" s="18" t="s">
        <v>54</v>
      </c>
      <c r="C91" s="19" t="s">
        <v>32</v>
      </c>
      <c r="D91" s="63" t="s">
        <v>60</v>
      </c>
      <c r="E91" s="16" t="s">
        <v>351</v>
      </c>
      <c r="F91" s="62"/>
      <c r="G91" s="65">
        <f>G92</f>
        <v>70</v>
      </c>
      <c r="H91" s="65">
        <f t="shared" si="29"/>
        <v>70</v>
      </c>
      <c r="I91" s="65">
        <f t="shared" si="29"/>
        <v>70</v>
      </c>
    </row>
    <row r="92" spans="1:9" s="71" customFormat="1" ht="31.2" x14ac:dyDescent="0.3">
      <c r="A92" s="17" t="s">
        <v>40</v>
      </c>
      <c r="B92" s="18" t="s">
        <v>54</v>
      </c>
      <c r="C92" s="19" t="s">
        <v>32</v>
      </c>
      <c r="D92" s="63" t="s">
        <v>60</v>
      </c>
      <c r="E92" s="16" t="s">
        <v>351</v>
      </c>
      <c r="F92" s="52">
        <v>200</v>
      </c>
      <c r="G92" s="65">
        <f>G93</f>
        <v>70</v>
      </c>
      <c r="H92" s="65">
        <f t="shared" si="29"/>
        <v>70</v>
      </c>
      <c r="I92" s="65">
        <f t="shared" si="29"/>
        <v>70</v>
      </c>
    </row>
    <row r="93" spans="1:9" s="71" customFormat="1" ht="46.8" x14ac:dyDescent="0.3">
      <c r="A93" s="17" t="s">
        <v>41</v>
      </c>
      <c r="B93" s="18" t="s">
        <v>54</v>
      </c>
      <c r="C93" s="19" t="s">
        <v>32</v>
      </c>
      <c r="D93" s="63" t="s">
        <v>60</v>
      </c>
      <c r="E93" s="16" t="s">
        <v>351</v>
      </c>
      <c r="F93" s="52">
        <v>240</v>
      </c>
      <c r="G93" s="65">
        <v>70</v>
      </c>
      <c r="H93" s="65">
        <v>70</v>
      </c>
      <c r="I93" s="65">
        <v>70</v>
      </c>
    </row>
    <row r="94" spans="1:9" s="71" customFormat="1" ht="46.8" x14ac:dyDescent="0.3">
      <c r="A94" s="17" t="s">
        <v>234</v>
      </c>
      <c r="B94" s="18" t="s">
        <v>54</v>
      </c>
      <c r="C94" s="19" t="s">
        <v>32</v>
      </c>
      <c r="D94" s="63" t="s">
        <v>60</v>
      </c>
      <c r="E94" s="16" t="s">
        <v>231</v>
      </c>
      <c r="F94" s="62"/>
      <c r="G94" s="65">
        <f>G95</f>
        <v>30</v>
      </c>
      <c r="H94" s="65">
        <f t="shared" ref="H94:I94" si="30">H95</f>
        <v>30</v>
      </c>
      <c r="I94" s="65">
        <f t="shared" si="30"/>
        <v>30</v>
      </c>
    </row>
    <row r="95" spans="1:9" s="71" customFormat="1" ht="31.2" x14ac:dyDescent="0.3">
      <c r="A95" s="17" t="s">
        <v>235</v>
      </c>
      <c r="B95" s="18" t="s">
        <v>54</v>
      </c>
      <c r="C95" s="19" t="s">
        <v>32</v>
      </c>
      <c r="D95" s="63" t="s">
        <v>60</v>
      </c>
      <c r="E95" s="16" t="s">
        <v>232</v>
      </c>
      <c r="F95" s="62"/>
      <c r="G95" s="65">
        <f>G96</f>
        <v>30</v>
      </c>
      <c r="H95" s="65">
        <f t="shared" ref="H95:I95" si="31">H96</f>
        <v>30</v>
      </c>
      <c r="I95" s="65">
        <f t="shared" si="31"/>
        <v>30</v>
      </c>
    </row>
    <row r="96" spans="1:9" s="71" customFormat="1" ht="46.8" x14ac:dyDescent="0.3">
      <c r="A96" s="17" t="s">
        <v>236</v>
      </c>
      <c r="B96" s="18" t="s">
        <v>54</v>
      </c>
      <c r="C96" s="19" t="s">
        <v>32</v>
      </c>
      <c r="D96" s="63" t="s">
        <v>60</v>
      </c>
      <c r="E96" s="16" t="s">
        <v>233</v>
      </c>
      <c r="F96" s="62"/>
      <c r="G96" s="65">
        <f>G97</f>
        <v>30</v>
      </c>
      <c r="H96" s="65">
        <f t="shared" ref="H96:I97" si="32">H97</f>
        <v>30</v>
      </c>
      <c r="I96" s="65">
        <f t="shared" si="32"/>
        <v>30</v>
      </c>
    </row>
    <row r="97" spans="1:13" s="71" customFormat="1" ht="31.2" x14ac:dyDescent="0.3">
      <c r="A97" s="17" t="s">
        <v>40</v>
      </c>
      <c r="B97" s="18" t="s">
        <v>54</v>
      </c>
      <c r="C97" s="19" t="s">
        <v>32</v>
      </c>
      <c r="D97" s="63" t="s">
        <v>60</v>
      </c>
      <c r="E97" s="16" t="s">
        <v>233</v>
      </c>
      <c r="F97" s="52">
        <v>200</v>
      </c>
      <c r="G97" s="65">
        <f>G98</f>
        <v>30</v>
      </c>
      <c r="H97" s="65">
        <f t="shared" si="32"/>
        <v>30</v>
      </c>
      <c r="I97" s="65">
        <f t="shared" si="32"/>
        <v>30</v>
      </c>
    </row>
    <row r="98" spans="1:13" s="71" customFormat="1" ht="46.8" x14ac:dyDescent="0.3">
      <c r="A98" s="17" t="s">
        <v>41</v>
      </c>
      <c r="B98" s="18" t="s">
        <v>54</v>
      </c>
      <c r="C98" s="19" t="s">
        <v>32</v>
      </c>
      <c r="D98" s="63" t="s">
        <v>60</v>
      </c>
      <c r="E98" s="16" t="s">
        <v>233</v>
      </c>
      <c r="F98" s="52">
        <v>240</v>
      </c>
      <c r="G98" s="65">
        <v>30</v>
      </c>
      <c r="H98" s="65">
        <v>30</v>
      </c>
      <c r="I98" s="65">
        <v>30</v>
      </c>
    </row>
    <row r="99" spans="1:13" s="71" customFormat="1" ht="46.8" x14ac:dyDescent="0.3">
      <c r="A99" s="17" t="s">
        <v>252</v>
      </c>
      <c r="B99" s="18" t="s">
        <v>54</v>
      </c>
      <c r="C99" s="19" t="s">
        <v>32</v>
      </c>
      <c r="D99" s="63" t="s">
        <v>60</v>
      </c>
      <c r="E99" s="16" t="s">
        <v>213</v>
      </c>
      <c r="F99" s="62"/>
      <c r="G99" s="65">
        <f>G100</f>
        <v>100</v>
      </c>
      <c r="H99" s="65">
        <f t="shared" ref="H99:I99" si="33">H100</f>
        <v>100</v>
      </c>
      <c r="I99" s="65">
        <f t="shared" si="33"/>
        <v>100</v>
      </c>
    </row>
    <row r="100" spans="1:13" s="71" customFormat="1" ht="31.2" x14ac:dyDescent="0.3">
      <c r="A100" s="17" t="s">
        <v>212</v>
      </c>
      <c r="B100" s="18" t="s">
        <v>54</v>
      </c>
      <c r="C100" s="19" t="s">
        <v>32</v>
      </c>
      <c r="D100" s="63" t="s">
        <v>60</v>
      </c>
      <c r="E100" s="16" t="s">
        <v>214</v>
      </c>
      <c r="F100" s="62"/>
      <c r="G100" s="65">
        <f>G101</f>
        <v>100</v>
      </c>
      <c r="H100" s="65">
        <f t="shared" ref="H100:I100" si="34">H101</f>
        <v>100</v>
      </c>
      <c r="I100" s="65">
        <f t="shared" si="34"/>
        <v>100</v>
      </c>
    </row>
    <row r="101" spans="1:13" s="71" customFormat="1" ht="31.2" x14ac:dyDescent="0.3">
      <c r="A101" s="17" t="s">
        <v>238</v>
      </c>
      <c r="B101" s="18" t="s">
        <v>54</v>
      </c>
      <c r="C101" s="19" t="s">
        <v>32</v>
      </c>
      <c r="D101" s="63" t="s">
        <v>60</v>
      </c>
      <c r="E101" s="16" t="s">
        <v>237</v>
      </c>
      <c r="F101" s="62"/>
      <c r="G101" s="65">
        <f>G102</f>
        <v>100</v>
      </c>
      <c r="H101" s="65">
        <f t="shared" ref="H101:I101" si="35">H102</f>
        <v>100</v>
      </c>
      <c r="I101" s="65">
        <f t="shared" si="35"/>
        <v>100</v>
      </c>
    </row>
    <row r="102" spans="1:13" s="71" customFormat="1" ht="31.2" x14ac:dyDescent="0.3">
      <c r="A102" s="17" t="s">
        <v>40</v>
      </c>
      <c r="B102" s="18" t="s">
        <v>54</v>
      </c>
      <c r="C102" s="19" t="s">
        <v>32</v>
      </c>
      <c r="D102" s="63" t="s">
        <v>60</v>
      </c>
      <c r="E102" s="16" t="s">
        <v>237</v>
      </c>
      <c r="F102" s="52">
        <v>200</v>
      </c>
      <c r="G102" s="65">
        <f>G103</f>
        <v>100</v>
      </c>
      <c r="H102" s="65">
        <f t="shared" ref="H102:I102" si="36">H103</f>
        <v>100</v>
      </c>
      <c r="I102" s="65">
        <f t="shared" si="36"/>
        <v>100</v>
      </c>
    </row>
    <row r="103" spans="1:13" s="71" customFormat="1" ht="46.8" x14ac:dyDescent="0.3">
      <c r="A103" s="17" t="s">
        <v>41</v>
      </c>
      <c r="B103" s="18" t="s">
        <v>54</v>
      </c>
      <c r="C103" s="19" t="s">
        <v>32</v>
      </c>
      <c r="D103" s="63" t="s">
        <v>60</v>
      </c>
      <c r="E103" s="16" t="s">
        <v>237</v>
      </c>
      <c r="F103" s="52">
        <v>240</v>
      </c>
      <c r="G103" s="65">
        <v>100</v>
      </c>
      <c r="H103" s="65">
        <v>100</v>
      </c>
      <c r="I103" s="65">
        <v>100</v>
      </c>
    </row>
    <row r="104" spans="1:13" s="71" customFormat="1" ht="62.4" x14ac:dyDescent="0.3">
      <c r="A104" s="17" t="s">
        <v>220</v>
      </c>
      <c r="B104" s="64" t="s">
        <v>54</v>
      </c>
      <c r="C104" s="19" t="s">
        <v>32</v>
      </c>
      <c r="D104" s="63" t="s">
        <v>60</v>
      </c>
      <c r="E104" s="16" t="s">
        <v>97</v>
      </c>
      <c r="F104" s="16"/>
      <c r="G104" s="65">
        <f>G105</f>
        <v>4507.2</v>
      </c>
      <c r="H104" s="65">
        <f t="shared" ref="H104:I107" si="37">H105</f>
        <v>3060</v>
      </c>
      <c r="I104" s="65">
        <f t="shared" si="37"/>
        <v>3060</v>
      </c>
      <c r="K104" s="76"/>
      <c r="L104" s="76"/>
      <c r="M104" s="76"/>
    </row>
    <row r="105" spans="1:13" s="71" customFormat="1" ht="46.8" x14ac:dyDescent="0.3">
      <c r="A105" s="17" t="s">
        <v>133</v>
      </c>
      <c r="B105" s="64" t="s">
        <v>54</v>
      </c>
      <c r="C105" s="19" t="s">
        <v>32</v>
      </c>
      <c r="D105" s="63" t="s">
        <v>60</v>
      </c>
      <c r="E105" s="16" t="s">
        <v>98</v>
      </c>
      <c r="F105" s="16"/>
      <c r="G105" s="65">
        <f>G106</f>
        <v>4507.2</v>
      </c>
      <c r="H105" s="65">
        <f t="shared" si="37"/>
        <v>3060</v>
      </c>
      <c r="I105" s="65">
        <f t="shared" si="37"/>
        <v>3060</v>
      </c>
    </row>
    <row r="106" spans="1:13" s="71" customFormat="1" ht="46.8" x14ac:dyDescent="0.3">
      <c r="A106" s="17" t="s">
        <v>132</v>
      </c>
      <c r="B106" s="18" t="s">
        <v>54</v>
      </c>
      <c r="C106" s="19" t="s">
        <v>32</v>
      </c>
      <c r="D106" s="19" t="s">
        <v>60</v>
      </c>
      <c r="E106" s="16" t="s">
        <v>99</v>
      </c>
      <c r="F106" s="16"/>
      <c r="G106" s="33">
        <f>G107</f>
        <v>4507.2</v>
      </c>
      <c r="H106" s="33">
        <f t="shared" si="37"/>
        <v>3060</v>
      </c>
      <c r="I106" s="33">
        <f t="shared" si="37"/>
        <v>3060</v>
      </c>
    </row>
    <row r="107" spans="1:13" s="71" customFormat="1" ht="31.2" x14ac:dyDescent="0.3">
      <c r="A107" s="17" t="s">
        <v>40</v>
      </c>
      <c r="B107" s="18" t="s">
        <v>54</v>
      </c>
      <c r="C107" s="19" t="s">
        <v>32</v>
      </c>
      <c r="D107" s="19" t="s">
        <v>60</v>
      </c>
      <c r="E107" s="16" t="s">
        <v>99</v>
      </c>
      <c r="F107" s="16">
        <v>200</v>
      </c>
      <c r="G107" s="33">
        <f>G108</f>
        <v>4507.2</v>
      </c>
      <c r="H107" s="33">
        <f t="shared" si="37"/>
        <v>3060</v>
      </c>
      <c r="I107" s="33">
        <f t="shared" si="37"/>
        <v>3060</v>
      </c>
    </row>
    <row r="108" spans="1:13" s="71" customFormat="1" ht="46.8" x14ac:dyDescent="0.3">
      <c r="A108" s="17" t="s">
        <v>41</v>
      </c>
      <c r="B108" s="18" t="s">
        <v>54</v>
      </c>
      <c r="C108" s="19" t="s">
        <v>32</v>
      </c>
      <c r="D108" s="19" t="s">
        <v>60</v>
      </c>
      <c r="E108" s="16" t="s">
        <v>99</v>
      </c>
      <c r="F108" s="16">
        <v>240</v>
      </c>
      <c r="G108" s="33">
        <v>4507.2</v>
      </c>
      <c r="H108" s="33">
        <v>3060</v>
      </c>
      <c r="I108" s="33">
        <v>3060</v>
      </c>
    </row>
    <row r="109" spans="1:13" s="71" customFormat="1" ht="78" x14ac:dyDescent="0.3">
      <c r="A109" s="17" t="s">
        <v>295</v>
      </c>
      <c r="B109" s="18" t="s">
        <v>54</v>
      </c>
      <c r="C109" s="19" t="s">
        <v>32</v>
      </c>
      <c r="D109" s="19" t="s">
        <v>60</v>
      </c>
      <c r="E109" s="16" t="s">
        <v>298</v>
      </c>
      <c r="F109" s="16"/>
      <c r="G109" s="33">
        <f>G110</f>
        <v>15</v>
      </c>
      <c r="H109" s="33">
        <f t="shared" ref="H109:I112" si="38">H110</f>
        <v>15</v>
      </c>
      <c r="I109" s="33">
        <f t="shared" si="38"/>
        <v>15</v>
      </c>
    </row>
    <row r="110" spans="1:13" s="71" customFormat="1" ht="62.4" x14ac:dyDescent="0.3">
      <c r="A110" s="17" t="s">
        <v>297</v>
      </c>
      <c r="B110" s="18" t="s">
        <v>54</v>
      </c>
      <c r="C110" s="19" t="s">
        <v>32</v>
      </c>
      <c r="D110" s="19" t="s">
        <v>60</v>
      </c>
      <c r="E110" s="16" t="s">
        <v>296</v>
      </c>
      <c r="F110" s="16"/>
      <c r="G110" s="33">
        <f>G111</f>
        <v>15</v>
      </c>
      <c r="H110" s="33">
        <f t="shared" si="38"/>
        <v>15</v>
      </c>
      <c r="I110" s="33">
        <f t="shared" si="38"/>
        <v>15</v>
      </c>
    </row>
    <row r="111" spans="1:13" s="71" customFormat="1" ht="62.4" x14ac:dyDescent="0.3">
      <c r="A111" s="17" t="s">
        <v>299</v>
      </c>
      <c r="B111" s="18" t="s">
        <v>54</v>
      </c>
      <c r="C111" s="19" t="s">
        <v>32</v>
      </c>
      <c r="D111" s="19" t="s">
        <v>60</v>
      </c>
      <c r="E111" s="16" t="s">
        <v>300</v>
      </c>
      <c r="F111" s="16"/>
      <c r="G111" s="33">
        <f>G112</f>
        <v>15</v>
      </c>
      <c r="H111" s="33">
        <f t="shared" si="38"/>
        <v>15</v>
      </c>
      <c r="I111" s="33">
        <f t="shared" si="38"/>
        <v>15</v>
      </c>
    </row>
    <row r="112" spans="1:13" s="71" customFormat="1" ht="31.2" x14ac:dyDescent="0.3">
      <c r="A112" s="17" t="s">
        <v>40</v>
      </c>
      <c r="B112" s="18" t="s">
        <v>54</v>
      </c>
      <c r="C112" s="19" t="s">
        <v>32</v>
      </c>
      <c r="D112" s="19" t="s">
        <v>60</v>
      </c>
      <c r="E112" s="16" t="s">
        <v>300</v>
      </c>
      <c r="F112" s="16">
        <v>200</v>
      </c>
      <c r="G112" s="33">
        <f>G113</f>
        <v>15</v>
      </c>
      <c r="H112" s="33">
        <f t="shared" si="38"/>
        <v>15</v>
      </c>
      <c r="I112" s="33">
        <f t="shared" si="38"/>
        <v>15</v>
      </c>
    </row>
    <row r="113" spans="1:9" s="71" customFormat="1" ht="46.8" x14ac:dyDescent="0.3">
      <c r="A113" s="17" t="s">
        <v>41</v>
      </c>
      <c r="B113" s="18" t="s">
        <v>54</v>
      </c>
      <c r="C113" s="19" t="s">
        <v>32</v>
      </c>
      <c r="D113" s="19" t="s">
        <v>60</v>
      </c>
      <c r="E113" s="16" t="s">
        <v>300</v>
      </c>
      <c r="F113" s="16">
        <v>240</v>
      </c>
      <c r="G113" s="33">
        <v>15</v>
      </c>
      <c r="H113" s="33">
        <v>15</v>
      </c>
      <c r="I113" s="33">
        <v>15</v>
      </c>
    </row>
    <row r="114" spans="1:9" s="71" customFormat="1" ht="46.8" x14ac:dyDescent="0.3">
      <c r="A114" s="17" t="s">
        <v>228</v>
      </c>
      <c r="B114" s="18" t="s">
        <v>54</v>
      </c>
      <c r="C114" s="19" t="s">
        <v>32</v>
      </c>
      <c r="D114" s="19" t="s">
        <v>60</v>
      </c>
      <c r="E114" s="16" t="s">
        <v>225</v>
      </c>
      <c r="F114" s="16"/>
      <c r="G114" s="33">
        <f>G115</f>
        <v>10</v>
      </c>
      <c r="H114" s="33">
        <f t="shared" ref="H114:I114" si="39">H115</f>
        <v>10</v>
      </c>
      <c r="I114" s="33">
        <f t="shared" si="39"/>
        <v>10</v>
      </c>
    </row>
    <row r="115" spans="1:9" s="71" customFormat="1" ht="31.2" x14ac:dyDescent="0.3">
      <c r="A115" s="17" t="s">
        <v>229</v>
      </c>
      <c r="B115" s="18" t="s">
        <v>54</v>
      </c>
      <c r="C115" s="19" t="s">
        <v>32</v>
      </c>
      <c r="D115" s="19" t="s">
        <v>60</v>
      </c>
      <c r="E115" s="16" t="s">
        <v>226</v>
      </c>
      <c r="F115" s="16"/>
      <c r="G115" s="33">
        <f>G116</f>
        <v>10</v>
      </c>
      <c r="H115" s="33">
        <f t="shared" ref="H115:I115" si="40">H116</f>
        <v>10</v>
      </c>
      <c r="I115" s="33">
        <f t="shared" si="40"/>
        <v>10</v>
      </c>
    </row>
    <row r="116" spans="1:9" s="71" customFormat="1" ht="31.2" x14ac:dyDescent="0.3">
      <c r="A116" s="17" t="s">
        <v>230</v>
      </c>
      <c r="B116" s="18" t="s">
        <v>54</v>
      </c>
      <c r="C116" s="19" t="s">
        <v>32</v>
      </c>
      <c r="D116" s="19" t="s">
        <v>60</v>
      </c>
      <c r="E116" s="16" t="s">
        <v>227</v>
      </c>
      <c r="F116" s="16"/>
      <c r="G116" s="33">
        <f>G117</f>
        <v>10</v>
      </c>
      <c r="H116" s="33">
        <f t="shared" ref="H116:I116" si="41">H117</f>
        <v>10</v>
      </c>
      <c r="I116" s="33">
        <f t="shared" si="41"/>
        <v>10</v>
      </c>
    </row>
    <row r="117" spans="1:9" s="71" customFormat="1" ht="31.2" x14ac:dyDescent="0.3">
      <c r="A117" s="17" t="s">
        <v>40</v>
      </c>
      <c r="B117" s="18" t="s">
        <v>54</v>
      </c>
      <c r="C117" s="19" t="s">
        <v>32</v>
      </c>
      <c r="D117" s="19" t="s">
        <v>60</v>
      </c>
      <c r="E117" s="16" t="s">
        <v>227</v>
      </c>
      <c r="F117" s="16">
        <v>200</v>
      </c>
      <c r="G117" s="33">
        <f>G118</f>
        <v>10</v>
      </c>
      <c r="H117" s="33">
        <f t="shared" ref="H117:I117" si="42">H118</f>
        <v>10</v>
      </c>
      <c r="I117" s="33">
        <f t="shared" si="42"/>
        <v>10</v>
      </c>
    </row>
    <row r="118" spans="1:9" s="71" customFormat="1" ht="46.8" x14ac:dyDescent="0.3">
      <c r="A118" s="17" t="s">
        <v>41</v>
      </c>
      <c r="B118" s="18" t="s">
        <v>54</v>
      </c>
      <c r="C118" s="19" t="s">
        <v>32</v>
      </c>
      <c r="D118" s="19" t="s">
        <v>60</v>
      </c>
      <c r="E118" s="16" t="s">
        <v>227</v>
      </c>
      <c r="F118" s="16">
        <v>240</v>
      </c>
      <c r="G118" s="33">
        <v>10</v>
      </c>
      <c r="H118" s="33">
        <v>10</v>
      </c>
      <c r="I118" s="33">
        <v>10</v>
      </c>
    </row>
    <row r="119" spans="1:9" s="71" customFormat="1" ht="31.2" x14ac:dyDescent="0.3">
      <c r="A119" s="17" t="s">
        <v>5</v>
      </c>
      <c r="B119" s="18" t="s">
        <v>54</v>
      </c>
      <c r="C119" s="19" t="s">
        <v>32</v>
      </c>
      <c r="D119" s="19" t="s">
        <v>60</v>
      </c>
      <c r="E119" s="16" t="s">
        <v>73</v>
      </c>
      <c r="F119" s="27"/>
      <c r="G119" s="33">
        <f>G120</f>
        <v>13979.3</v>
      </c>
      <c r="H119" s="33">
        <f t="shared" ref="H119:I119" si="43">H120</f>
        <v>11481.400000000001</v>
      </c>
      <c r="I119" s="33">
        <f t="shared" si="43"/>
        <v>11994.699999999999</v>
      </c>
    </row>
    <row r="120" spans="1:9" s="71" customFormat="1" ht="31.2" x14ac:dyDescent="0.3">
      <c r="A120" s="17" t="s">
        <v>89</v>
      </c>
      <c r="B120" s="18" t="s">
        <v>54</v>
      </c>
      <c r="C120" s="19" t="s">
        <v>32</v>
      </c>
      <c r="D120" s="19" t="s">
        <v>60</v>
      </c>
      <c r="E120" s="16" t="s">
        <v>74</v>
      </c>
      <c r="F120" s="27"/>
      <c r="G120" s="33">
        <f>G121+G123</f>
        <v>13979.3</v>
      </c>
      <c r="H120" s="33">
        <f t="shared" ref="H120:I120" si="44">H121+H123</f>
        <v>11481.400000000001</v>
      </c>
      <c r="I120" s="33">
        <f t="shared" si="44"/>
        <v>11994.699999999999</v>
      </c>
    </row>
    <row r="121" spans="1:9" s="71" customFormat="1" ht="78" x14ac:dyDescent="0.3">
      <c r="A121" s="17" t="s">
        <v>278</v>
      </c>
      <c r="B121" s="18" t="s">
        <v>54</v>
      </c>
      <c r="C121" s="19" t="s">
        <v>32</v>
      </c>
      <c r="D121" s="19" t="s">
        <v>60</v>
      </c>
      <c r="E121" s="16" t="s">
        <v>74</v>
      </c>
      <c r="F121" s="16">
        <v>100</v>
      </c>
      <c r="G121" s="33">
        <f>G122</f>
        <v>13497.5</v>
      </c>
      <c r="H121" s="33">
        <f>H122</f>
        <v>10996.2</v>
      </c>
      <c r="I121" s="33">
        <f t="shared" ref="I121" si="45">I122</f>
        <v>11507.4</v>
      </c>
    </row>
    <row r="122" spans="1:9" s="71" customFormat="1" ht="31.2" x14ac:dyDescent="0.3">
      <c r="A122" s="24" t="s">
        <v>75</v>
      </c>
      <c r="B122" s="18" t="s">
        <v>54</v>
      </c>
      <c r="C122" s="19" t="s">
        <v>32</v>
      </c>
      <c r="D122" s="19" t="s">
        <v>60</v>
      </c>
      <c r="E122" s="16" t="s">
        <v>74</v>
      </c>
      <c r="F122" s="26">
        <v>110</v>
      </c>
      <c r="G122" s="33">
        <v>13497.5</v>
      </c>
      <c r="H122" s="33">
        <v>10996.2</v>
      </c>
      <c r="I122" s="33">
        <v>11507.4</v>
      </c>
    </row>
    <row r="123" spans="1:9" s="71" customFormat="1" ht="31.2" x14ac:dyDescent="0.3">
      <c r="A123" s="37" t="s">
        <v>40</v>
      </c>
      <c r="B123" s="18" t="s">
        <v>54</v>
      </c>
      <c r="C123" s="19" t="s">
        <v>32</v>
      </c>
      <c r="D123" s="19" t="s">
        <v>60</v>
      </c>
      <c r="E123" s="16" t="s">
        <v>74</v>
      </c>
      <c r="F123" s="26">
        <v>200</v>
      </c>
      <c r="G123" s="33">
        <f>G124</f>
        <v>481.8</v>
      </c>
      <c r="H123" s="33">
        <f t="shared" ref="H123:I123" si="46">H124</f>
        <v>485.2</v>
      </c>
      <c r="I123" s="33">
        <f t="shared" si="46"/>
        <v>487.3</v>
      </c>
    </row>
    <row r="124" spans="1:9" s="71" customFormat="1" ht="46.8" x14ac:dyDescent="0.3">
      <c r="A124" s="37" t="s">
        <v>41</v>
      </c>
      <c r="B124" s="18" t="s">
        <v>54</v>
      </c>
      <c r="C124" s="19" t="s">
        <v>32</v>
      </c>
      <c r="D124" s="19" t="s">
        <v>60</v>
      </c>
      <c r="E124" s="16" t="s">
        <v>74</v>
      </c>
      <c r="F124" s="26">
        <v>240</v>
      </c>
      <c r="G124" s="33">
        <v>481.8</v>
      </c>
      <c r="H124" s="33">
        <v>485.2</v>
      </c>
      <c r="I124" s="33">
        <v>487.3</v>
      </c>
    </row>
    <row r="125" spans="1:9" s="71" customFormat="1" ht="62.4" x14ac:dyDescent="0.3">
      <c r="A125" s="109" t="s">
        <v>331</v>
      </c>
      <c r="B125" s="18" t="s">
        <v>54</v>
      </c>
      <c r="C125" s="19" t="s">
        <v>32</v>
      </c>
      <c r="D125" s="30" t="s">
        <v>60</v>
      </c>
      <c r="E125" s="26" t="s">
        <v>332</v>
      </c>
      <c r="F125" s="26"/>
      <c r="G125" s="33">
        <f>G126</f>
        <v>300</v>
      </c>
      <c r="H125" s="33">
        <f t="shared" ref="H125:I127" si="47">H126</f>
        <v>300</v>
      </c>
      <c r="I125" s="33">
        <f t="shared" si="47"/>
        <v>300</v>
      </c>
    </row>
    <row r="126" spans="1:9" s="71" customFormat="1" ht="46.8" x14ac:dyDescent="0.3">
      <c r="A126" s="109" t="s">
        <v>345</v>
      </c>
      <c r="B126" s="18" t="s">
        <v>54</v>
      </c>
      <c r="C126" s="19" t="s">
        <v>32</v>
      </c>
      <c r="D126" s="30" t="s">
        <v>60</v>
      </c>
      <c r="E126" s="26" t="s">
        <v>344</v>
      </c>
      <c r="F126" s="26"/>
      <c r="G126" s="33">
        <f>G127</f>
        <v>300</v>
      </c>
      <c r="H126" s="33">
        <f t="shared" si="47"/>
        <v>300</v>
      </c>
      <c r="I126" s="33">
        <f t="shared" si="47"/>
        <v>300</v>
      </c>
    </row>
    <row r="127" spans="1:9" s="71" customFormat="1" ht="31.2" x14ac:dyDescent="0.3">
      <c r="A127" s="109" t="s">
        <v>40</v>
      </c>
      <c r="B127" s="18" t="s">
        <v>54</v>
      </c>
      <c r="C127" s="19" t="s">
        <v>32</v>
      </c>
      <c r="D127" s="30" t="s">
        <v>60</v>
      </c>
      <c r="E127" s="26" t="s">
        <v>344</v>
      </c>
      <c r="F127" s="26">
        <v>200</v>
      </c>
      <c r="G127" s="33">
        <f>G128</f>
        <v>300</v>
      </c>
      <c r="H127" s="33">
        <f t="shared" si="47"/>
        <v>300</v>
      </c>
      <c r="I127" s="33">
        <f t="shared" si="47"/>
        <v>300</v>
      </c>
    </row>
    <row r="128" spans="1:9" s="71" customFormat="1" ht="46.8" x14ac:dyDescent="0.3">
      <c r="A128" s="109" t="s">
        <v>41</v>
      </c>
      <c r="B128" s="18" t="s">
        <v>54</v>
      </c>
      <c r="C128" s="19" t="s">
        <v>32</v>
      </c>
      <c r="D128" s="30" t="s">
        <v>60</v>
      </c>
      <c r="E128" s="26" t="s">
        <v>344</v>
      </c>
      <c r="F128" s="26">
        <v>240</v>
      </c>
      <c r="G128" s="33">
        <v>300</v>
      </c>
      <c r="H128" s="33">
        <v>300</v>
      </c>
      <c r="I128" s="33">
        <v>300</v>
      </c>
    </row>
    <row r="129" spans="1:9" s="71" customFormat="1" ht="17.399999999999999" x14ac:dyDescent="0.3">
      <c r="A129" s="9" t="s">
        <v>6</v>
      </c>
      <c r="B129" s="78" t="s">
        <v>54</v>
      </c>
      <c r="C129" s="79" t="s">
        <v>37</v>
      </c>
      <c r="D129" s="19"/>
      <c r="E129" s="26"/>
      <c r="F129" s="26"/>
      <c r="G129" s="112">
        <f>G130+G136+G149+G166+G142</f>
        <v>48828.1</v>
      </c>
      <c r="H129" s="112">
        <f>H130+H136+H149+H166+H142</f>
        <v>32638.9</v>
      </c>
      <c r="I129" s="112">
        <f>I130+I136+I149+I166+I142</f>
        <v>26192</v>
      </c>
    </row>
    <row r="130" spans="1:9" s="71" customFormat="1" x14ac:dyDescent="0.3">
      <c r="A130" s="67" t="s">
        <v>175</v>
      </c>
      <c r="B130" s="60" t="s">
        <v>54</v>
      </c>
      <c r="C130" s="61" t="s">
        <v>37</v>
      </c>
      <c r="D130" s="61" t="s">
        <v>115</v>
      </c>
      <c r="E130" s="52"/>
      <c r="F130" s="68"/>
      <c r="G130" s="114">
        <f>G131</f>
        <v>1457.9</v>
      </c>
      <c r="H130" s="114">
        <f t="shared" ref="H130:I130" si="48">H131</f>
        <v>1457.9</v>
      </c>
      <c r="I130" s="114">
        <f t="shared" si="48"/>
        <v>1457.9</v>
      </c>
    </row>
    <row r="131" spans="1:9" s="71" customFormat="1" ht="31.2" x14ac:dyDescent="0.3">
      <c r="A131" s="67" t="s">
        <v>62</v>
      </c>
      <c r="B131" s="64" t="s">
        <v>54</v>
      </c>
      <c r="C131" s="63" t="s">
        <v>37</v>
      </c>
      <c r="D131" s="63" t="s">
        <v>115</v>
      </c>
      <c r="E131" s="52" t="s">
        <v>76</v>
      </c>
      <c r="F131" s="68"/>
      <c r="G131" s="65">
        <f>G132</f>
        <v>1457.9</v>
      </c>
      <c r="H131" s="65">
        <f t="shared" ref="H131:I131" si="49">H132</f>
        <v>1457.9</v>
      </c>
      <c r="I131" s="65">
        <f t="shared" si="49"/>
        <v>1457.9</v>
      </c>
    </row>
    <row r="132" spans="1:9" s="71" customFormat="1" ht="31.2" x14ac:dyDescent="0.3">
      <c r="A132" s="67" t="s">
        <v>83</v>
      </c>
      <c r="B132" s="64" t="s">
        <v>54</v>
      </c>
      <c r="C132" s="63" t="s">
        <v>37</v>
      </c>
      <c r="D132" s="63" t="s">
        <v>115</v>
      </c>
      <c r="E132" s="80" t="s">
        <v>84</v>
      </c>
      <c r="F132" s="68"/>
      <c r="G132" s="65">
        <f>G133</f>
        <v>1457.9</v>
      </c>
      <c r="H132" s="65">
        <f t="shared" ref="H132:I132" si="50">H133</f>
        <v>1457.9</v>
      </c>
      <c r="I132" s="65">
        <f t="shared" si="50"/>
        <v>1457.9</v>
      </c>
    </row>
    <row r="133" spans="1:9" s="71" customFormat="1" ht="78" x14ac:dyDescent="0.3">
      <c r="A133" s="17" t="s">
        <v>224</v>
      </c>
      <c r="B133" s="64" t="s">
        <v>54</v>
      </c>
      <c r="C133" s="63" t="s">
        <v>37</v>
      </c>
      <c r="D133" s="63" t="s">
        <v>115</v>
      </c>
      <c r="E133" s="16" t="s">
        <v>223</v>
      </c>
      <c r="F133" s="52"/>
      <c r="G133" s="65">
        <f>G134</f>
        <v>1457.9</v>
      </c>
      <c r="H133" s="65">
        <f t="shared" ref="H133:I134" si="51">H134</f>
        <v>1457.9</v>
      </c>
      <c r="I133" s="65">
        <f t="shared" si="51"/>
        <v>1457.9</v>
      </c>
    </row>
    <row r="134" spans="1:9" s="71" customFormat="1" ht="31.2" x14ac:dyDescent="0.3">
      <c r="A134" s="24" t="s">
        <v>40</v>
      </c>
      <c r="B134" s="18" t="s">
        <v>54</v>
      </c>
      <c r="C134" s="19" t="s">
        <v>37</v>
      </c>
      <c r="D134" s="19" t="s">
        <v>115</v>
      </c>
      <c r="E134" s="16" t="s">
        <v>223</v>
      </c>
      <c r="F134" s="16">
        <v>200</v>
      </c>
      <c r="G134" s="33">
        <f>G135</f>
        <v>1457.9</v>
      </c>
      <c r="H134" s="33">
        <f t="shared" si="51"/>
        <v>1457.9</v>
      </c>
      <c r="I134" s="33">
        <f t="shared" si="51"/>
        <v>1457.9</v>
      </c>
    </row>
    <row r="135" spans="1:9" s="71" customFormat="1" ht="46.8" x14ac:dyDescent="0.3">
      <c r="A135" s="24" t="s">
        <v>41</v>
      </c>
      <c r="B135" s="18" t="s">
        <v>54</v>
      </c>
      <c r="C135" s="19" t="s">
        <v>37</v>
      </c>
      <c r="D135" s="19" t="s">
        <v>115</v>
      </c>
      <c r="E135" s="16" t="s">
        <v>223</v>
      </c>
      <c r="F135" s="16">
        <v>240</v>
      </c>
      <c r="G135" s="33">
        <v>1457.9</v>
      </c>
      <c r="H135" s="33">
        <v>1457.9</v>
      </c>
      <c r="I135" s="33">
        <v>1457.9</v>
      </c>
    </row>
    <row r="136" spans="1:9" s="84" customFormat="1" x14ac:dyDescent="0.3">
      <c r="A136" s="13" t="s">
        <v>253</v>
      </c>
      <c r="B136" s="81" t="s">
        <v>54</v>
      </c>
      <c r="C136" s="82" t="s">
        <v>37</v>
      </c>
      <c r="D136" s="82" t="s">
        <v>44</v>
      </c>
      <c r="E136" s="83"/>
      <c r="F136" s="83"/>
      <c r="G136" s="22">
        <f>G137</f>
        <v>500</v>
      </c>
      <c r="H136" s="22">
        <f t="shared" ref="H136:I136" si="52">H137</f>
        <v>500</v>
      </c>
      <c r="I136" s="112">
        <f t="shared" si="52"/>
        <v>500</v>
      </c>
    </row>
    <row r="137" spans="1:9" s="71" customFormat="1" ht="62.4" x14ac:dyDescent="0.3">
      <c r="A137" s="17" t="s">
        <v>251</v>
      </c>
      <c r="B137" s="38" t="s">
        <v>54</v>
      </c>
      <c r="C137" s="19" t="s">
        <v>37</v>
      </c>
      <c r="D137" s="19" t="s">
        <v>44</v>
      </c>
      <c r="E137" s="16" t="s">
        <v>163</v>
      </c>
      <c r="F137" s="16"/>
      <c r="G137" s="33">
        <f t="shared" ref="G137:I140" si="53">G138</f>
        <v>500</v>
      </c>
      <c r="H137" s="21">
        <f t="shared" si="53"/>
        <v>500</v>
      </c>
      <c r="I137" s="21">
        <f t="shared" si="53"/>
        <v>500</v>
      </c>
    </row>
    <row r="138" spans="1:9" s="71" customFormat="1" ht="46.8" x14ac:dyDescent="0.3">
      <c r="A138" s="17" t="s">
        <v>161</v>
      </c>
      <c r="B138" s="38" t="s">
        <v>54</v>
      </c>
      <c r="C138" s="19" t="s">
        <v>37</v>
      </c>
      <c r="D138" s="19" t="s">
        <v>44</v>
      </c>
      <c r="E138" s="16" t="s">
        <v>164</v>
      </c>
      <c r="F138" s="16"/>
      <c r="G138" s="33">
        <f t="shared" si="53"/>
        <v>500</v>
      </c>
      <c r="H138" s="21">
        <f t="shared" si="53"/>
        <v>500</v>
      </c>
      <c r="I138" s="21">
        <f t="shared" si="53"/>
        <v>500</v>
      </c>
    </row>
    <row r="139" spans="1:9" s="71" customFormat="1" ht="46.8" x14ac:dyDescent="0.3">
      <c r="A139" s="23" t="s">
        <v>162</v>
      </c>
      <c r="B139" s="38" t="s">
        <v>54</v>
      </c>
      <c r="C139" s="19" t="s">
        <v>37</v>
      </c>
      <c r="D139" s="19" t="s">
        <v>44</v>
      </c>
      <c r="E139" s="16" t="s">
        <v>165</v>
      </c>
      <c r="F139" s="16"/>
      <c r="G139" s="33">
        <f t="shared" si="53"/>
        <v>500</v>
      </c>
      <c r="H139" s="21">
        <f t="shared" si="53"/>
        <v>500</v>
      </c>
      <c r="I139" s="21">
        <f t="shared" si="53"/>
        <v>500</v>
      </c>
    </row>
    <row r="140" spans="1:9" s="71" customFormat="1" ht="31.2" x14ac:dyDescent="0.3">
      <c r="A140" s="37" t="s">
        <v>40</v>
      </c>
      <c r="B140" s="38" t="s">
        <v>54</v>
      </c>
      <c r="C140" s="19" t="s">
        <v>37</v>
      </c>
      <c r="D140" s="19" t="s">
        <v>44</v>
      </c>
      <c r="E140" s="16" t="s">
        <v>165</v>
      </c>
      <c r="F140" s="16">
        <v>200</v>
      </c>
      <c r="G140" s="33">
        <f t="shared" si="53"/>
        <v>500</v>
      </c>
      <c r="H140" s="21">
        <f t="shared" si="53"/>
        <v>500</v>
      </c>
      <c r="I140" s="21">
        <f t="shared" si="53"/>
        <v>500</v>
      </c>
    </row>
    <row r="141" spans="1:9" s="71" customFormat="1" ht="46.8" x14ac:dyDescent="0.3">
      <c r="A141" s="37" t="s">
        <v>41</v>
      </c>
      <c r="B141" s="38" t="s">
        <v>54</v>
      </c>
      <c r="C141" s="19" t="s">
        <v>37</v>
      </c>
      <c r="D141" s="19" t="s">
        <v>44</v>
      </c>
      <c r="E141" s="16" t="s">
        <v>165</v>
      </c>
      <c r="F141" s="16">
        <v>240</v>
      </c>
      <c r="G141" s="33">
        <v>500</v>
      </c>
      <c r="H141" s="33">
        <v>500</v>
      </c>
      <c r="I141" s="33">
        <v>500</v>
      </c>
    </row>
    <row r="142" spans="1:9" s="71" customFormat="1" x14ac:dyDescent="0.3">
      <c r="A142" s="138" t="s">
        <v>417</v>
      </c>
      <c r="B142" s="141" t="s">
        <v>54</v>
      </c>
      <c r="C142" s="142" t="s">
        <v>37</v>
      </c>
      <c r="D142" s="142" t="s">
        <v>50</v>
      </c>
      <c r="E142" s="143"/>
      <c r="F142" s="143"/>
      <c r="G142" s="144">
        <f>G143</f>
        <v>1112</v>
      </c>
      <c r="H142" s="144">
        <f t="shared" ref="H142:I147" si="54">H143</f>
        <v>1112</v>
      </c>
      <c r="I142" s="144">
        <f t="shared" si="54"/>
        <v>1112</v>
      </c>
    </row>
    <row r="143" spans="1:9" s="71" customFormat="1" ht="46.8" x14ac:dyDescent="0.3">
      <c r="A143" s="139" t="s">
        <v>418</v>
      </c>
      <c r="B143" s="145" t="s">
        <v>54</v>
      </c>
      <c r="C143" s="146" t="s">
        <v>37</v>
      </c>
      <c r="D143" s="146" t="s">
        <v>50</v>
      </c>
      <c r="E143" s="147" t="s">
        <v>414</v>
      </c>
      <c r="F143" s="147"/>
      <c r="G143" s="148">
        <f>G144</f>
        <v>1112</v>
      </c>
      <c r="H143" s="148">
        <f t="shared" si="54"/>
        <v>1112</v>
      </c>
      <c r="I143" s="148">
        <f t="shared" si="54"/>
        <v>1112</v>
      </c>
    </row>
    <row r="144" spans="1:9" s="71" customFormat="1" ht="62.4" x14ac:dyDescent="0.3">
      <c r="A144" s="140" t="s">
        <v>419</v>
      </c>
      <c r="B144" s="145" t="s">
        <v>54</v>
      </c>
      <c r="C144" s="146" t="s">
        <v>37</v>
      </c>
      <c r="D144" s="146" t="s">
        <v>50</v>
      </c>
      <c r="E144" s="147" t="s">
        <v>415</v>
      </c>
      <c r="F144" s="147"/>
      <c r="G144" s="148">
        <f>G146</f>
        <v>1112</v>
      </c>
      <c r="H144" s="148">
        <f>H146</f>
        <v>1112</v>
      </c>
      <c r="I144" s="148">
        <f>I146</f>
        <v>1112</v>
      </c>
    </row>
    <row r="145" spans="1:9" s="71" customFormat="1" ht="46.8" x14ac:dyDescent="0.3">
      <c r="A145" s="140" t="s">
        <v>421</v>
      </c>
      <c r="B145" s="145" t="s">
        <v>54</v>
      </c>
      <c r="C145" s="146" t="s">
        <v>37</v>
      </c>
      <c r="D145" s="146" t="s">
        <v>50</v>
      </c>
      <c r="E145" s="147" t="s">
        <v>420</v>
      </c>
      <c r="F145" s="147"/>
      <c r="G145" s="148">
        <f>G146</f>
        <v>1112</v>
      </c>
      <c r="H145" s="148">
        <f>H146</f>
        <v>1112</v>
      </c>
      <c r="I145" s="148">
        <f>I146</f>
        <v>1112</v>
      </c>
    </row>
    <row r="146" spans="1:9" s="71" customFormat="1" ht="46.8" x14ac:dyDescent="0.3">
      <c r="A146" s="140" t="s">
        <v>422</v>
      </c>
      <c r="B146" s="145" t="s">
        <v>54</v>
      </c>
      <c r="C146" s="146" t="s">
        <v>37</v>
      </c>
      <c r="D146" s="146" t="s">
        <v>50</v>
      </c>
      <c r="E146" s="147" t="s">
        <v>416</v>
      </c>
      <c r="F146" s="147"/>
      <c r="G146" s="148">
        <f>G147</f>
        <v>1112</v>
      </c>
      <c r="H146" s="148">
        <f t="shared" si="54"/>
        <v>1112</v>
      </c>
      <c r="I146" s="148">
        <f t="shared" si="54"/>
        <v>1112</v>
      </c>
    </row>
    <row r="147" spans="1:9" s="71" customFormat="1" ht="31.2" x14ac:dyDescent="0.3">
      <c r="A147" s="140" t="s">
        <v>40</v>
      </c>
      <c r="B147" s="145" t="s">
        <v>54</v>
      </c>
      <c r="C147" s="146" t="s">
        <v>37</v>
      </c>
      <c r="D147" s="146" t="s">
        <v>50</v>
      </c>
      <c r="E147" s="147" t="s">
        <v>416</v>
      </c>
      <c r="F147" s="147">
        <v>200</v>
      </c>
      <c r="G147" s="148">
        <f>G148</f>
        <v>1112</v>
      </c>
      <c r="H147" s="148">
        <f t="shared" si="54"/>
        <v>1112</v>
      </c>
      <c r="I147" s="148">
        <f t="shared" si="54"/>
        <v>1112</v>
      </c>
    </row>
    <row r="148" spans="1:9" s="71" customFormat="1" ht="33" customHeight="1" x14ac:dyDescent="0.3">
      <c r="A148" s="140" t="s">
        <v>41</v>
      </c>
      <c r="B148" s="145" t="s">
        <v>54</v>
      </c>
      <c r="C148" s="146" t="s">
        <v>37</v>
      </c>
      <c r="D148" s="146" t="s">
        <v>50</v>
      </c>
      <c r="E148" s="147" t="s">
        <v>416</v>
      </c>
      <c r="F148" s="147">
        <v>240</v>
      </c>
      <c r="G148" s="148">
        <v>1112</v>
      </c>
      <c r="H148" s="148">
        <v>1112</v>
      </c>
      <c r="I148" s="148">
        <v>1112</v>
      </c>
    </row>
    <row r="149" spans="1:9" s="71" customFormat="1" x14ac:dyDescent="0.3">
      <c r="A149" s="85" t="s">
        <v>7</v>
      </c>
      <c r="B149" s="81" t="s">
        <v>54</v>
      </c>
      <c r="C149" s="82" t="s">
        <v>37</v>
      </c>
      <c r="D149" s="82" t="s">
        <v>46</v>
      </c>
      <c r="E149" s="26"/>
      <c r="F149" s="26"/>
      <c r="G149" s="112">
        <f>G155+G150+G160</f>
        <v>45648.2</v>
      </c>
      <c r="H149" s="112">
        <f t="shared" ref="H149:I149" si="55">H155+H150+H160</f>
        <v>29459</v>
      </c>
      <c r="I149" s="112">
        <f t="shared" si="55"/>
        <v>23012.1</v>
      </c>
    </row>
    <row r="150" spans="1:9" s="71" customFormat="1" ht="46.8" x14ac:dyDescent="0.3">
      <c r="A150" s="24" t="s">
        <v>360</v>
      </c>
      <c r="B150" s="39" t="s">
        <v>54</v>
      </c>
      <c r="C150" s="30" t="s">
        <v>37</v>
      </c>
      <c r="D150" s="30" t="s">
        <v>46</v>
      </c>
      <c r="E150" s="16" t="s">
        <v>362</v>
      </c>
      <c r="F150" s="26"/>
      <c r="G150" s="33">
        <f>G151</f>
        <v>1000</v>
      </c>
      <c r="H150" s="33">
        <f t="shared" ref="H150:I153" si="56">H151</f>
        <v>0</v>
      </c>
      <c r="I150" s="33">
        <f t="shared" si="56"/>
        <v>0</v>
      </c>
    </row>
    <row r="151" spans="1:9" s="71" customFormat="1" ht="31.2" x14ac:dyDescent="0.3">
      <c r="A151" s="24" t="s">
        <v>361</v>
      </c>
      <c r="B151" s="39" t="s">
        <v>54</v>
      </c>
      <c r="C151" s="30" t="s">
        <v>37</v>
      </c>
      <c r="D151" s="30" t="s">
        <v>46</v>
      </c>
      <c r="E151" s="16" t="s">
        <v>363</v>
      </c>
      <c r="F151" s="26"/>
      <c r="G151" s="33">
        <f>G152</f>
        <v>1000</v>
      </c>
      <c r="H151" s="33">
        <f t="shared" si="56"/>
        <v>0</v>
      </c>
      <c r="I151" s="33">
        <f t="shared" si="56"/>
        <v>0</v>
      </c>
    </row>
    <row r="152" spans="1:9" s="71" customFormat="1" ht="31.2" x14ac:dyDescent="0.3">
      <c r="A152" s="24" t="s">
        <v>361</v>
      </c>
      <c r="B152" s="39" t="s">
        <v>54</v>
      </c>
      <c r="C152" s="30" t="s">
        <v>37</v>
      </c>
      <c r="D152" s="30" t="s">
        <v>46</v>
      </c>
      <c r="E152" s="16" t="s">
        <v>364</v>
      </c>
      <c r="F152" s="26"/>
      <c r="G152" s="33">
        <f>G153</f>
        <v>1000</v>
      </c>
      <c r="H152" s="33">
        <f t="shared" si="56"/>
        <v>0</v>
      </c>
      <c r="I152" s="33">
        <f t="shared" si="56"/>
        <v>0</v>
      </c>
    </row>
    <row r="153" spans="1:9" s="71" customFormat="1" ht="31.2" x14ac:dyDescent="0.3">
      <c r="A153" s="17" t="s">
        <v>40</v>
      </c>
      <c r="B153" s="39" t="s">
        <v>54</v>
      </c>
      <c r="C153" s="30" t="s">
        <v>37</v>
      </c>
      <c r="D153" s="30" t="s">
        <v>46</v>
      </c>
      <c r="E153" s="16" t="s">
        <v>364</v>
      </c>
      <c r="F153" s="26">
        <v>200</v>
      </c>
      <c r="G153" s="33">
        <f>G154</f>
        <v>1000</v>
      </c>
      <c r="H153" s="33">
        <f t="shared" si="56"/>
        <v>0</v>
      </c>
      <c r="I153" s="33">
        <f t="shared" si="56"/>
        <v>0</v>
      </c>
    </row>
    <row r="154" spans="1:9" s="71" customFormat="1" ht="46.8" x14ac:dyDescent="0.3">
      <c r="A154" s="17" t="s">
        <v>41</v>
      </c>
      <c r="B154" s="39" t="s">
        <v>54</v>
      </c>
      <c r="C154" s="30" t="s">
        <v>37</v>
      </c>
      <c r="D154" s="30" t="s">
        <v>46</v>
      </c>
      <c r="E154" s="16" t="s">
        <v>364</v>
      </c>
      <c r="F154" s="26">
        <v>240</v>
      </c>
      <c r="G154" s="20">
        <v>1000</v>
      </c>
      <c r="H154" s="20">
        <v>0</v>
      </c>
      <c r="I154" s="33">
        <v>0</v>
      </c>
    </row>
    <row r="155" spans="1:9" s="71" customFormat="1" ht="62.4" x14ac:dyDescent="0.3">
      <c r="A155" s="17" t="s">
        <v>271</v>
      </c>
      <c r="B155" s="39" t="s">
        <v>54</v>
      </c>
      <c r="C155" s="30" t="s">
        <v>37</v>
      </c>
      <c r="D155" s="30" t="s">
        <v>46</v>
      </c>
      <c r="E155" s="16" t="s">
        <v>272</v>
      </c>
      <c r="F155" s="26"/>
      <c r="G155" s="33">
        <f t="shared" ref="G155:I156" si="57">G156</f>
        <v>42048.2</v>
      </c>
      <c r="H155" s="21">
        <f t="shared" si="57"/>
        <v>27779</v>
      </c>
      <c r="I155" s="21">
        <f t="shared" si="57"/>
        <v>22462.1</v>
      </c>
    </row>
    <row r="156" spans="1:9" s="71" customFormat="1" ht="62.4" x14ac:dyDescent="0.3">
      <c r="A156" s="17" t="s">
        <v>273</v>
      </c>
      <c r="B156" s="39" t="s">
        <v>54</v>
      </c>
      <c r="C156" s="30" t="s">
        <v>37</v>
      </c>
      <c r="D156" s="30" t="s">
        <v>46</v>
      </c>
      <c r="E156" s="16" t="s">
        <v>274</v>
      </c>
      <c r="F156" s="26"/>
      <c r="G156" s="33">
        <f t="shared" si="57"/>
        <v>42048.2</v>
      </c>
      <c r="H156" s="21">
        <f t="shared" si="57"/>
        <v>27779</v>
      </c>
      <c r="I156" s="21">
        <f t="shared" si="57"/>
        <v>22462.1</v>
      </c>
    </row>
    <row r="157" spans="1:9" s="71" customFormat="1" ht="62.4" x14ac:dyDescent="0.3">
      <c r="A157" s="58" t="s">
        <v>275</v>
      </c>
      <c r="B157" s="39" t="s">
        <v>54</v>
      </c>
      <c r="C157" s="30" t="s">
        <v>37</v>
      </c>
      <c r="D157" s="30" t="s">
        <v>46</v>
      </c>
      <c r="E157" s="16" t="s">
        <v>341</v>
      </c>
      <c r="F157" s="26"/>
      <c r="G157" s="33">
        <f>G159</f>
        <v>42048.2</v>
      </c>
      <c r="H157" s="21">
        <f>H158</f>
        <v>27779</v>
      </c>
      <c r="I157" s="21">
        <f>I158</f>
        <v>22462.1</v>
      </c>
    </row>
    <row r="158" spans="1:9" s="71" customFormat="1" ht="31.2" x14ac:dyDescent="0.3">
      <c r="A158" s="17" t="s">
        <v>40</v>
      </c>
      <c r="B158" s="39" t="s">
        <v>54</v>
      </c>
      <c r="C158" s="30" t="s">
        <v>37</v>
      </c>
      <c r="D158" s="30" t="s">
        <v>46</v>
      </c>
      <c r="E158" s="16" t="s">
        <v>341</v>
      </c>
      <c r="F158" s="26">
        <v>200</v>
      </c>
      <c r="G158" s="33">
        <f>G159</f>
        <v>42048.2</v>
      </c>
      <c r="H158" s="21">
        <f>H159</f>
        <v>27779</v>
      </c>
      <c r="I158" s="21">
        <f>I159</f>
        <v>22462.1</v>
      </c>
    </row>
    <row r="159" spans="1:9" s="71" customFormat="1" ht="46.8" x14ac:dyDescent="0.3">
      <c r="A159" s="17" t="s">
        <v>41</v>
      </c>
      <c r="B159" s="39" t="s">
        <v>54</v>
      </c>
      <c r="C159" s="30" t="s">
        <v>37</v>
      </c>
      <c r="D159" s="30" t="s">
        <v>46</v>
      </c>
      <c r="E159" s="16" t="s">
        <v>341</v>
      </c>
      <c r="F159" s="26">
        <v>240</v>
      </c>
      <c r="G159" s="33">
        <f>32281.1+9767.1</f>
        <v>42048.2</v>
      </c>
      <c r="H159" s="33">
        <v>27779</v>
      </c>
      <c r="I159" s="33">
        <v>22462.1</v>
      </c>
    </row>
    <row r="160" spans="1:9" s="71" customFormat="1" ht="46.8" x14ac:dyDescent="0.3">
      <c r="A160" s="139" t="s">
        <v>418</v>
      </c>
      <c r="B160" s="153" t="s">
        <v>54</v>
      </c>
      <c r="C160" s="146" t="s">
        <v>37</v>
      </c>
      <c r="D160" s="146" t="s">
        <v>46</v>
      </c>
      <c r="E160" s="147" t="s">
        <v>414</v>
      </c>
      <c r="F160" s="147"/>
      <c r="G160" s="148">
        <f>G161</f>
        <v>2600</v>
      </c>
      <c r="H160" s="148">
        <f t="shared" ref="H160:I164" si="58">H161</f>
        <v>1680</v>
      </c>
      <c r="I160" s="148">
        <f t="shared" si="58"/>
        <v>550</v>
      </c>
    </row>
    <row r="161" spans="1:9" s="71" customFormat="1" ht="62.4" x14ac:dyDescent="0.3">
      <c r="A161" s="140" t="s">
        <v>419</v>
      </c>
      <c r="B161" s="153" t="s">
        <v>54</v>
      </c>
      <c r="C161" s="146" t="s">
        <v>37</v>
      </c>
      <c r="D161" s="146" t="s">
        <v>46</v>
      </c>
      <c r="E161" s="151" t="s">
        <v>415</v>
      </c>
      <c r="F161" s="147"/>
      <c r="G161" s="148">
        <f>G162</f>
        <v>2600</v>
      </c>
      <c r="H161" s="148">
        <f t="shared" si="58"/>
        <v>1680</v>
      </c>
      <c r="I161" s="148">
        <f t="shared" si="58"/>
        <v>550</v>
      </c>
    </row>
    <row r="162" spans="1:9" s="71" customFormat="1" ht="31.2" x14ac:dyDescent="0.3">
      <c r="A162" s="140" t="s">
        <v>423</v>
      </c>
      <c r="B162" s="153" t="s">
        <v>54</v>
      </c>
      <c r="C162" s="146" t="s">
        <v>37</v>
      </c>
      <c r="D162" s="146" t="s">
        <v>46</v>
      </c>
      <c r="E162" s="147" t="s">
        <v>425</v>
      </c>
      <c r="F162" s="147"/>
      <c r="G162" s="148">
        <f>G163</f>
        <v>2600</v>
      </c>
      <c r="H162" s="148">
        <f t="shared" si="58"/>
        <v>1680</v>
      </c>
      <c r="I162" s="148">
        <f t="shared" si="58"/>
        <v>550</v>
      </c>
    </row>
    <row r="163" spans="1:9" s="71" customFormat="1" x14ac:dyDescent="0.3">
      <c r="A163" s="149" t="s">
        <v>424</v>
      </c>
      <c r="B163" s="153" t="s">
        <v>54</v>
      </c>
      <c r="C163" s="146" t="s">
        <v>37</v>
      </c>
      <c r="D163" s="146" t="s">
        <v>46</v>
      </c>
      <c r="E163" s="151" t="s">
        <v>426</v>
      </c>
      <c r="F163" s="147"/>
      <c r="G163" s="148">
        <f>G164</f>
        <v>2600</v>
      </c>
      <c r="H163" s="148">
        <f t="shared" si="58"/>
        <v>1680</v>
      </c>
      <c r="I163" s="148">
        <f t="shared" si="58"/>
        <v>550</v>
      </c>
    </row>
    <row r="164" spans="1:9" s="71" customFormat="1" ht="31.2" x14ac:dyDescent="0.3">
      <c r="A164" s="150" t="s">
        <v>40</v>
      </c>
      <c r="B164" s="153" t="s">
        <v>54</v>
      </c>
      <c r="C164" s="146" t="s">
        <v>37</v>
      </c>
      <c r="D164" s="146" t="s">
        <v>46</v>
      </c>
      <c r="E164" s="151" t="s">
        <v>426</v>
      </c>
      <c r="F164" s="147">
        <v>200</v>
      </c>
      <c r="G164" s="152">
        <f>G165</f>
        <v>2600</v>
      </c>
      <c r="H164" s="152">
        <f t="shared" si="58"/>
        <v>1680</v>
      </c>
      <c r="I164" s="152">
        <f t="shared" si="58"/>
        <v>550</v>
      </c>
    </row>
    <row r="165" spans="1:9" s="71" customFormat="1" ht="46.8" x14ac:dyDescent="0.3">
      <c r="A165" s="150" t="s">
        <v>41</v>
      </c>
      <c r="B165" s="153" t="s">
        <v>54</v>
      </c>
      <c r="C165" s="146" t="s">
        <v>37</v>
      </c>
      <c r="D165" s="146" t="s">
        <v>46</v>
      </c>
      <c r="E165" s="151" t="s">
        <v>426</v>
      </c>
      <c r="F165" s="147">
        <v>240</v>
      </c>
      <c r="G165" s="148">
        <v>2600</v>
      </c>
      <c r="H165" s="148">
        <v>1680</v>
      </c>
      <c r="I165" s="148">
        <v>550</v>
      </c>
    </row>
    <row r="166" spans="1:9" s="71" customFormat="1" ht="31.2" x14ac:dyDescent="0.3">
      <c r="A166" s="13" t="s">
        <v>330</v>
      </c>
      <c r="B166" s="81" t="s">
        <v>54</v>
      </c>
      <c r="C166" s="82" t="s">
        <v>37</v>
      </c>
      <c r="D166" s="82" t="s">
        <v>47</v>
      </c>
      <c r="E166" s="26"/>
      <c r="F166" s="26"/>
      <c r="G166" s="112">
        <f>G167</f>
        <v>110</v>
      </c>
      <c r="H166" s="112">
        <f>H167</f>
        <v>110</v>
      </c>
      <c r="I166" s="112">
        <f>I167</f>
        <v>110</v>
      </c>
    </row>
    <row r="167" spans="1:9" s="71" customFormat="1" ht="62.4" x14ac:dyDescent="0.3">
      <c r="A167" s="67" t="s">
        <v>331</v>
      </c>
      <c r="B167" s="39" t="s">
        <v>54</v>
      </c>
      <c r="C167" s="30" t="s">
        <v>37</v>
      </c>
      <c r="D167" s="30" t="s">
        <v>47</v>
      </c>
      <c r="E167" s="52" t="s">
        <v>332</v>
      </c>
      <c r="F167" s="26"/>
      <c r="G167" s="33">
        <f>G168</f>
        <v>110</v>
      </c>
      <c r="H167" s="33">
        <f t="shared" ref="H167:I169" si="59">H168</f>
        <v>110</v>
      </c>
      <c r="I167" s="33">
        <f t="shared" si="59"/>
        <v>110</v>
      </c>
    </row>
    <row r="168" spans="1:9" s="71" customFormat="1" ht="31.2" x14ac:dyDescent="0.3">
      <c r="A168" s="17" t="s">
        <v>333</v>
      </c>
      <c r="B168" s="39" t="s">
        <v>54</v>
      </c>
      <c r="C168" s="30" t="s">
        <v>37</v>
      </c>
      <c r="D168" s="30" t="s">
        <v>47</v>
      </c>
      <c r="E168" s="52" t="s">
        <v>334</v>
      </c>
      <c r="F168" s="26"/>
      <c r="G168" s="33">
        <f>G169</f>
        <v>110</v>
      </c>
      <c r="H168" s="33">
        <f t="shared" si="59"/>
        <v>110</v>
      </c>
      <c r="I168" s="33">
        <f t="shared" si="59"/>
        <v>110</v>
      </c>
    </row>
    <row r="169" spans="1:9" s="71" customFormat="1" ht="31.2" x14ac:dyDescent="0.3">
      <c r="A169" s="17" t="s">
        <v>40</v>
      </c>
      <c r="B169" s="39" t="s">
        <v>54</v>
      </c>
      <c r="C169" s="30" t="s">
        <v>37</v>
      </c>
      <c r="D169" s="30" t="s">
        <v>47</v>
      </c>
      <c r="E169" s="52" t="s">
        <v>334</v>
      </c>
      <c r="F169" s="26">
        <v>200</v>
      </c>
      <c r="G169" s="33">
        <f>G170</f>
        <v>110</v>
      </c>
      <c r="H169" s="33">
        <f t="shared" si="59"/>
        <v>110</v>
      </c>
      <c r="I169" s="33">
        <f t="shared" si="59"/>
        <v>110</v>
      </c>
    </row>
    <row r="170" spans="1:9" s="71" customFormat="1" ht="46.8" x14ac:dyDescent="0.3">
      <c r="A170" s="17" t="s">
        <v>41</v>
      </c>
      <c r="B170" s="39" t="s">
        <v>54</v>
      </c>
      <c r="C170" s="30" t="s">
        <v>37</v>
      </c>
      <c r="D170" s="30" t="s">
        <v>47</v>
      </c>
      <c r="E170" s="52" t="s">
        <v>334</v>
      </c>
      <c r="F170" s="26">
        <v>240</v>
      </c>
      <c r="G170" s="33">
        <v>110</v>
      </c>
      <c r="H170" s="21">
        <v>110</v>
      </c>
      <c r="I170" s="21">
        <v>110</v>
      </c>
    </row>
    <row r="171" spans="1:9" s="71" customFormat="1" x14ac:dyDescent="0.3">
      <c r="A171" s="13" t="s">
        <v>240</v>
      </c>
      <c r="B171" s="81" t="s">
        <v>54</v>
      </c>
      <c r="C171" s="82" t="s">
        <v>115</v>
      </c>
      <c r="D171" s="82"/>
      <c r="E171" s="83"/>
      <c r="F171" s="83"/>
      <c r="G171" s="112">
        <f>G172+G178</f>
        <v>187.5</v>
      </c>
      <c r="H171" s="112">
        <f t="shared" ref="H171:I171" si="60">H172+H178</f>
        <v>110</v>
      </c>
      <c r="I171" s="112">
        <f t="shared" si="60"/>
        <v>115</v>
      </c>
    </row>
    <row r="172" spans="1:9" s="71" customFormat="1" x14ac:dyDescent="0.3">
      <c r="A172" s="13" t="s">
        <v>241</v>
      </c>
      <c r="B172" s="81" t="s">
        <v>54</v>
      </c>
      <c r="C172" s="82" t="s">
        <v>115</v>
      </c>
      <c r="D172" s="82" t="s">
        <v>32</v>
      </c>
      <c r="E172" s="83"/>
      <c r="F172" s="26"/>
      <c r="G172" s="33">
        <f>G173</f>
        <v>105</v>
      </c>
      <c r="H172" s="33">
        <f>H173</f>
        <v>110</v>
      </c>
      <c r="I172" s="33">
        <f>I173</f>
        <v>115</v>
      </c>
    </row>
    <row r="173" spans="1:9" s="71" customFormat="1" ht="31.2" x14ac:dyDescent="0.3">
      <c r="A173" s="17" t="s">
        <v>242</v>
      </c>
      <c r="B173" s="39" t="s">
        <v>54</v>
      </c>
      <c r="C173" s="30" t="s">
        <v>115</v>
      </c>
      <c r="D173" s="30" t="s">
        <v>32</v>
      </c>
      <c r="E173" s="16" t="s">
        <v>244</v>
      </c>
      <c r="F173" s="26"/>
      <c r="G173" s="33">
        <f t="shared" ref="G173:G176" si="61">G174</f>
        <v>105</v>
      </c>
      <c r="H173" s="33">
        <f t="shared" ref="H173:I173" si="62">H174</f>
        <v>110</v>
      </c>
      <c r="I173" s="33">
        <f t="shared" si="62"/>
        <v>115</v>
      </c>
    </row>
    <row r="174" spans="1:9" s="71" customFormat="1" ht="31.2" x14ac:dyDescent="0.3">
      <c r="A174" s="17" t="s">
        <v>254</v>
      </c>
      <c r="B174" s="39" t="s">
        <v>54</v>
      </c>
      <c r="C174" s="30" t="s">
        <v>115</v>
      </c>
      <c r="D174" s="30" t="s">
        <v>32</v>
      </c>
      <c r="E174" s="16" t="s">
        <v>245</v>
      </c>
      <c r="F174" s="26"/>
      <c r="G174" s="33">
        <f>G175</f>
        <v>105</v>
      </c>
      <c r="H174" s="33">
        <f t="shared" ref="H174:I174" si="63">H175</f>
        <v>110</v>
      </c>
      <c r="I174" s="33">
        <f t="shared" si="63"/>
        <v>115</v>
      </c>
    </row>
    <row r="175" spans="1:9" s="71" customFormat="1" ht="46.8" x14ac:dyDescent="0.3">
      <c r="A175" s="17" t="s">
        <v>243</v>
      </c>
      <c r="B175" s="39" t="s">
        <v>54</v>
      </c>
      <c r="C175" s="30" t="s">
        <v>115</v>
      </c>
      <c r="D175" s="30" t="s">
        <v>32</v>
      </c>
      <c r="E175" s="16" t="s">
        <v>246</v>
      </c>
      <c r="F175" s="26"/>
      <c r="G175" s="33">
        <f t="shared" si="61"/>
        <v>105</v>
      </c>
      <c r="H175" s="33">
        <f t="shared" ref="H175:I175" si="64">H176</f>
        <v>110</v>
      </c>
      <c r="I175" s="33">
        <f t="shared" si="64"/>
        <v>115</v>
      </c>
    </row>
    <row r="176" spans="1:9" s="71" customFormat="1" ht="31.2" x14ac:dyDescent="0.3">
      <c r="A176" s="17" t="s">
        <v>40</v>
      </c>
      <c r="B176" s="39" t="s">
        <v>54</v>
      </c>
      <c r="C176" s="30" t="s">
        <v>115</v>
      </c>
      <c r="D176" s="30" t="s">
        <v>32</v>
      </c>
      <c r="E176" s="16" t="s">
        <v>246</v>
      </c>
      <c r="F176" s="26">
        <v>200</v>
      </c>
      <c r="G176" s="33">
        <f t="shared" si="61"/>
        <v>105</v>
      </c>
      <c r="H176" s="33">
        <f t="shared" ref="H176:I176" si="65">H177</f>
        <v>110</v>
      </c>
      <c r="I176" s="33">
        <f t="shared" si="65"/>
        <v>115</v>
      </c>
    </row>
    <row r="177" spans="1:9" s="71" customFormat="1" ht="46.8" x14ac:dyDescent="0.3">
      <c r="A177" s="17" t="s">
        <v>41</v>
      </c>
      <c r="B177" s="39" t="s">
        <v>54</v>
      </c>
      <c r="C177" s="30" t="s">
        <v>115</v>
      </c>
      <c r="D177" s="30" t="s">
        <v>32</v>
      </c>
      <c r="E177" s="16" t="s">
        <v>246</v>
      </c>
      <c r="F177" s="26">
        <v>240</v>
      </c>
      <c r="G177" s="33">
        <v>105</v>
      </c>
      <c r="H177" s="33">
        <v>110</v>
      </c>
      <c r="I177" s="33">
        <v>115</v>
      </c>
    </row>
    <row r="178" spans="1:9" s="71" customFormat="1" x14ac:dyDescent="0.3">
      <c r="A178" s="154" t="s">
        <v>427</v>
      </c>
      <c r="B178" s="153" t="s">
        <v>54</v>
      </c>
      <c r="C178" s="142" t="s">
        <v>115</v>
      </c>
      <c r="D178" s="142" t="s">
        <v>33</v>
      </c>
      <c r="E178" s="155"/>
      <c r="F178" s="143"/>
      <c r="G178" s="144">
        <f>G179</f>
        <v>82.5</v>
      </c>
      <c r="H178" s="144">
        <f>H179</f>
        <v>0</v>
      </c>
      <c r="I178" s="144">
        <f>I179</f>
        <v>0</v>
      </c>
    </row>
    <row r="179" spans="1:9" s="71" customFormat="1" ht="31.2" x14ac:dyDescent="0.3">
      <c r="A179" s="156" t="s">
        <v>62</v>
      </c>
      <c r="B179" s="153" t="s">
        <v>54</v>
      </c>
      <c r="C179" s="146" t="s">
        <v>115</v>
      </c>
      <c r="D179" s="146" t="s">
        <v>33</v>
      </c>
      <c r="E179" s="151" t="s">
        <v>76</v>
      </c>
      <c r="F179" s="147"/>
      <c r="G179" s="148">
        <f>G180</f>
        <v>82.5</v>
      </c>
      <c r="H179" s="148">
        <f>H180</f>
        <v>0</v>
      </c>
      <c r="I179" s="148">
        <f>I180</f>
        <v>0</v>
      </c>
    </row>
    <row r="180" spans="1:9" s="71" customFormat="1" x14ac:dyDescent="0.3">
      <c r="A180" s="156" t="s">
        <v>211</v>
      </c>
      <c r="B180" s="153" t="s">
        <v>54</v>
      </c>
      <c r="C180" s="146" t="s">
        <v>115</v>
      </c>
      <c r="D180" s="146" t="s">
        <v>33</v>
      </c>
      <c r="E180" s="151" t="s">
        <v>77</v>
      </c>
      <c r="F180" s="147"/>
      <c r="G180" s="148">
        <f>G181</f>
        <v>82.5</v>
      </c>
      <c r="H180" s="148">
        <f>H181</f>
        <v>0</v>
      </c>
      <c r="I180" s="148">
        <f>I181</f>
        <v>0</v>
      </c>
    </row>
    <row r="181" spans="1:9" s="71" customFormat="1" ht="46.8" x14ac:dyDescent="0.3">
      <c r="A181" s="156" t="s">
        <v>428</v>
      </c>
      <c r="B181" s="153" t="s">
        <v>54</v>
      </c>
      <c r="C181" s="146" t="s">
        <v>115</v>
      </c>
      <c r="D181" s="146" t="s">
        <v>33</v>
      </c>
      <c r="E181" s="151" t="s">
        <v>430</v>
      </c>
      <c r="F181" s="147"/>
      <c r="G181" s="148">
        <f>G183</f>
        <v>82.5</v>
      </c>
      <c r="H181" s="148">
        <f>H183</f>
        <v>0</v>
      </c>
      <c r="I181" s="148">
        <f>I183</f>
        <v>0</v>
      </c>
    </row>
    <row r="182" spans="1:9" s="71" customFormat="1" ht="31.2" x14ac:dyDescent="0.3">
      <c r="A182" s="156" t="s">
        <v>429</v>
      </c>
      <c r="B182" s="153" t="s">
        <v>54</v>
      </c>
      <c r="C182" s="146" t="s">
        <v>115</v>
      </c>
      <c r="D182" s="146" t="s">
        <v>33</v>
      </c>
      <c r="E182" s="151" t="s">
        <v>431</v>
      </c>
      <c r="F182" s="147"/>
      <c r="G182" s="148">
        <f>G183</f>
        <v>82.5</v>
      </c>
      <c r="H182" s="148">
        <f>H183</f>
        <v>0</v>
      </c>
      <c r="I182" s="148">
        <f>I183</f>
        <v>0</v>
      </c>
    </row>
    <row r="183" spans="1:9" s="71" customFormat="1" ht="31.2" x14ac:dyDescent="0.3">
      <c r="A183" s="156" t="s">
        <v>40</v>
      </c>
      <c r="B183" s="153" t="s">
        <v>54</v>
      </c>
      <c r="C183" s="146" t="s">
        <v>115</v>
      </c>
      <c r="D183" s="146" t="s">
        <v>33</v>
      </c>
      <c r="E183" s="151" t="s">
        <v>431</v>
      </c>
      <c r="F183" s="147">
        <v>200</v>
      </c>
      <c r="G183" s="148">
        <f>G184</f>
        <v>82.5</v>
      </c>
      <c r="H183" s="148">
        <f>H184</f>
        <v>0</v>
      </c>
      <c r="I183" s="148">
        <f>I184</f>
        <v>0</v>
      </c>
    </row>
    <row r="184" spans="1:9" s="71" customFormat="1" ht="46.8" x14ac:dyDescent="0.3">
      <c r="A184" s="156" t="s">
        <v>41</v>
      </c>
      <c r="B184" s="153" t="s">
        <v>54</v>
      </c>
      <c r="C184" s="146" t="s">
        <v>115</v>
      </c>
      <c r="D184" s="146" t="s">
        <v>33</v>
      </c>
      <c r="E184" s="151" t="s">
        <v>431</v>
      </c>
      <c r="F184" s="147">
        <v>240</v>
      </c>
      <c r="G184" s="148">
        <v>82.5</v>
      </c>
      <c r="H184" s="148">
        <v>0</v>
      </c>
      <c r="I184" s="148">
        <v>0</v>
      </c>
    </row>
    <row r="185" spans="1:9" s="71" customFormat="1" ht="17.399999999999999" x14ac:dyDescent="0.3">
      <c r="A185" s="9" t="s">
        <v>10</v>
      </c>
      <c r="B185" s="14" t="s">
        <v>54</v>
      </c>
      <c r="C185" s="15" t="s">
        <v>48</v>
      </c>
      <c r="D185" s="15"/>
      <c r="E185" s="27"/>
      <c r="F185" s="27"/>
      <c r="G185" s="112">
        <f>G197+G186</f>
        <v>2298.6999999999998</v>
      </c>
      <c r="H185" s="112">
        <f t="shared" ref="H185:I185" si="66">H197+H186</f>
        <v>1100.9000000000001</v>
      </c>
      <c r="I185" s="112">
        <f t="shared" si="66"/>
        <v>1100.9000000000001</v>
      </c>
    </row>
    <row r="186" spans="1:9" s="71" customFormat="1" ht="52.2" x14ac:dyDescent="0.3">
      <c r="A186" s="119" t="s">
        <v>342</v>
      </c>
      <c r="B186" s="14" t="s">
        <v>54</v>
      </c>
      <c r="C186" s="15" t="s">
        <v>48</v>
      </c>
      <c r="D186" s="15" t="s">
        <v>115</v>
      </c>
      <c r="E186" s="27"/>
      <c r="F186" s="27"/>
      <c r="G186" s="112">
        <f>G187+G192</f>
        <v>50</v>
      </c>
      <c r="H186" s="112">
        <f t="shared" ref="H186:I186" si="67">H187+H192</f>
        <v>50</v>
      </c>
      <c r="I186" s="112">
        <f t="shared" si="67"/>
        <v>50</v>
      </c>
    </row>
    <row r="187" spans="1:9" s="71" customFormat="1" ht="62.4" x14ac:dyDescent="0.3">
      <c r="A187" s="17" t="s">
        <v>220</v>
      </c>
      <c r="B187" s="64" t="s">
        <v>54</v>
      </c>
      <c r="C187" s="19" t="s">
        <v>48</v>
      </c>
      <c r="D187" s="63" t="s">
        <v>115</v>
      </c>
      <c r="E187" s="16" t="s">
        <v>97</v>
      </c>
      <c r="F187" s="16"/>
      <c r="G187" s="65">
        <f>G188</f>
        <v>10</v>
      </c>
      <c r="H187" s="65">
        <f t="shared" ref="H187:I190" si="68">H188</f>
        <v>10</v>
      </c>
      <c r="I187" s="65">
        <f t="shared" si="68"/>
        <v>10</v>
      </c>
    </row>
    <row r="188" spans="1:9" s="71" customFormat="1" ht="46.8" x14ac:dyDescent="0.3">
      <c r="A188" s="17" t="s">
        <v>133</v>
      </c>
      <c r="B188" s="64" t="s">
        <v>54</v>
      </c>
      <c r="C188" s="19" t="s">
        <v>48</v>
      </c>
      <c r="D188" s="63" t="s">
        <v>115</v>
      </c>
      <c r="E188" s="16" t="s">
        <v>98</v>
      </c>
      <c r="F188" s="16"/>
      <c r="G188" s="65">
        <f>G189</f>
        <v>10</v>
      </c>
      <c r="H188" s="65">
        <f t="shared" si="68"/>
        <v>10</v>
      </c>
      <c r="I188" s="65">
        <f t="shared" si="68"/>
        <v>10</v>
      </c>
    </row>
    <row r="189" spans="1:9" s="71" customFormat="1" ht="46.8" x14ac:dyDescent="0.3">
      <c r="A189" s="17" t="s">
        <v>132</v>
      </c>
      <c r="B189" s="18" t="s">
        <v>54</v>
      </c>
      <c r="C189" s="19" t="s">
        <v>48</v>
      </c>
      <c r="D189" s="63" t="s">
        <v>115</v>
      </c>
      <c r="E189" s="16" t="s">
        <v>99</v>
      </c>
      <c r="F189" s="16"/>
      <c r="G189" s="33">
        <f>G190</f>
        <v>10</v>
      </c>
      <c r="H189" s="33">
        <f t="shared" si="68"/>
        <v>10</v>
      </c>
      <c r="I189" s="33">
        <f t="shared" si="68"/>
        <v>10</v>
      </c>
    </row>
    <row r="190" spans="1:9" s="71" customFormat="1" ht="31.2" x14ac:dyDescent="0.3">
      <c r="A190" s="17" t="s">
        <v>40</v>
      </c>
      <c r="B190" s="18" t="s">
        <v>54</v>
      </c>
      <c r="C190" s="19" t="s">
        <v>48</v>
      </c>
      <c r="D190" s="63" t="s">
        <v>115</v>
      </c>
      <c r="E190" s="16" t="s">
        <v>99</v>
      </c>
      <c r="F190" s="16">
        <v>200</v>
      </c>
      <c r="G190" s="33">
        <f>G191</f>
        <v>10</v>
      </c>
      <c r="H190" s="33">
        <f t="shared" si="68"/>
        <v>10</v>
      </c>
      <c r="I190" s="33">
        <f t="shared" si="68"/>
        <v>10</v>
      </c>
    </row>
    <row r="191" spans="1:9" s="71" customFormat="1" ht="46.8" x14ac:dyDescent="0.3">
      <c r="A191" s="17" t="s">
        <v>41</v>
      </c>
      <c r="B191" s="18" t="s">
        <v>54</v>
      </c>
      <c r="C191" s="19" t="s">
        <v>48</v>
      </c>
      <c r="D191" s="63" t="s">
        <v>115</v>
      </c>
      <c r="E191" s="16" t="s">
        <v>99</v>
      </c>
      <c r="F191" s="16">
        <v>240</v>
      </c>
      <c r="G191" s="33">
        <v>10</v>
      </c>
      <c r="H191" s="33">
        <v>10</v>
      </c>
      <c r="I191" s="33">
        <v>10</v>
      </c>
    </row>
    <row r="192" spans="1:9" s="71" customFormat="1" ht="31.2" x14ac:dyDescent="0.3">
      <c r="A192" s="51" t="s">
        <v>166</v>
      </c>
      <c r="B192" s="64" t="s">
        <v>54</v>
      </c>
      <c r="C192" s="19" t="s">
        <v>48</v>
      </c>
      <c r="D192" s="63" t="s">
        <v>115</v>
      </c>
      <c r="E192" s="52" t="s">
        <v>69</v>
      </c>
      <c r="F192" s="27"/>
      <c r="G192" s="33">
        <f>G193</f>
        <v>40</v>
      </c>
      <c r="H192" s="33">
        <f t="shared" ref="H192:I195" si="69">H193</f>
        <v>40</v>
      </c>
      <c r="I192" s="33">
        <f t="shared" si="69"/>
        <v>40</v>
      </c>
    </row>
    <row r="193" spans="1:9" s="71" customFormat="1" ht="31.2" x14ac:dyDescent="0.3">
      <c r="A193" s="17" t="s">
        <v>38</v>
      </c>
      <c r="B193" s="64" t="s">
        <v>54</v>
      </c>
      <c r="C193" s="19" t="s">
        <v>48</v>
      </c>
      <c r="D193" s="63" t="s">
        <v>115</v>
      </c>
      <c r="E193" s="52" t="s">
        <v>103</v>
      </c>
      <c r="F193" s="27"/>
      <c r="G193" s="33">
        <f>G194</f>
        <v>40</v>
      </c>
      <c r="H193" s="33">
        <f t="shared" si="69"/>
        <v>40</v>
      </c>
      <c r="I193" s="33">
        <f t="shared" si="69"/>
        <v>40</v>
      </c>
    </row>
    <row r="194" spans="1:9" s="71" customFormat="1" ht="31.2" x14ac:dyDescent="0.3">
      <c r="A194" s="17" t="s">
        <v>39</v>
      </c>
      <c r="B194" s="77" t="s">
        <v>54</v>
      </c>
      <c r="C194" s="19" t="s">
        <v>48</v>
      </c>
      <c r="D194" s="63" t="s">
        <v>115</v>
      </c>
      <c r="E194" s="52" t="s">
        <v>71</v>
      </c>
      <c r="F194" s="27"/>
      <c r="G194" s="33">
        <f>G195</f>
        <v>40</v>
      </c>
      <c r="H194" s="33">
        <f t="shared" si="69"/>
        <v>40</v>
      </c>
      <c r="I194" s="33">
        <f t="shared" si="69"/>
        <v>40</v>
      </c>
    </row>
    <row r="195" spans="1:9" s="71" customFormat="1" ht="31.2" x14ac:dyDescent="0.3">
      <c r="A195" s="17" t="s">
        <v>40</v>
      </c>
      <c r="B195" s="18" t="s">
        <v>54</v>
      </c>
      <c r="C195" s="19" t="s">
        <v>48</v>
      </c>
      <c r="D195" s="63" t="s">
        <v>115</v>
      </c>
      <c r="E195" s="52" t="s">
        <v>71</v>
      </c>
      <c r="F195" s="16">
        <v>200</v>
      </c>
      <c r="G195" s="33">
        <f>G196</f>
        <v>40</v>
      </c>
      <c r="H195" s="33">
        <f t="shared" si="69"/>
        <v>40</v>
      </c>
      <c r="I195" s="33">
        <f t="shared" si="69"/>
        <v>40</v>
      </c>
    </row>
    <row r="196" spans="1:9" s="71" customFormat="1" ht="46.8" x14ac:dyDescent="0.3">
      <c r="A196" s="17" t="s">
        <v>41</v>
      </c>
      <c r="B196" s="18" t="s">
        <v>54</v>
      </c>
      <c r="C196" s="19" t="s">
        <v>48</v>
      </c>
      <c r="D196" s="63" t="s">
        <v>115</v>
      </c>
      <c r="E196" s="52" t="s">
        <v>71</v>
      </c>
      <c r="F196" s="16">
        <v>240</v>
      </c>
      <c r="G196" s="33">
        <v>40</v>
      </c>
      <c r="H196" s="33">
        <v>40</v>
      </c>
      <c r="I196" s="33">
        <v>40</v>
      </c>
    </row>
    <row r="197" spans="1:9" s="71" customFormat="1" x14ac:dyDescent="0.3">
      <c r="A197" s="86" t="s">
        <v>20</v>
      </c>
      <c r="B197" s="60" t="s">
        <v>54</v>
      </c>
      <c r="C197" s="61" t="s">
        <v>48</v>
      </c>
      <c r="D197" s="61" t="s">
        <v>48</v>
      </c>
      <c r="E197" s="62"/>
      <c r="F197" s="62"/>
      <c r="G197" s="114">
        <f>G198+G203+G211</f>
        <v>2248.6999999999998</v>
      </c>
      <c r="H197" s="114">
        <f t="shared" ref="H197:I197" si="70">H198+H203+H211</f>
        <v>1050.9000000000001</v>
      </c>
      <c r="I197" s="114">
        <f t="shared" si="70"/>
        <v>1050.9000000000001</v>
      </c>
    </row>
    <row r="198" spans="1:9" s="75" customFormat="1" ht="62.4" x14ac:dyDescent="0.3">
      <c r="A198" s="67" t="s">
        <v>279</v>
      </c>
      <c r="B198" s="87" t="s">
        <v>54</v>
      </c>
      <c r="C198" s="63" t="s">
        <v>48</v>
      </c>
      <c r="D198" s="63" t="s">
        <v>48</v>
      </c>
      <c r="E198" s="52" t="s">
        <v>126</v>
      </c>
      <c r="F198" s="52"/>
      <c r="G198" s="65">
        <f t="shared" ref="G198:G214" si="71">G199</f>
        <v>450</v>
      </c>
      <c r="H198" s="65">
        <f t="shared" ref="H198:I214" si="72">H199</f>
        <v>450</v>
      </c>
      <c r="I198" s="65">
        <f t="shared" si="72"/>
        <v>450</v>
      </c>
    </row>
    <row r="199" spans="1:9" s="75" customFormat="1" ht="46.8" x14ac:dyDescent="0.3">
      <c r="A199" s="51" t="s">
        <v>280</v>
      </c>
      <c r="B199" s="87" t="s">
        <v>54</v>
      </c>
      <c r="C199" s="63" t="s">
        <v>48</v>
      </c>
      <c r="D199" s="63" t="s">
        <v>48</v>
      </c>
      <c r="E199" s="52" t="s">
        <v>127</v>
      </c>
      <c r="F199" s="52"/>
      <c r="G199" s="65">
        <f t="shared" si="71"/>
        <v>450</v>
      </c>
      <c r="H199" s="65">
        <f t="shared" si="72"/>
        <v>450</v>
      </c>
      <c r="I199" s="65">
        <f t="shared" si="72"/>
        <v>450</v>
      </c>
    </row>
    <row r="200" spans="1:9" s="75" customFormat="1" ht="62.4" x14ac:dyDescent="0.3">
      <c r="A200" s="51" t="s">
        <v>281</v>
      </c>
      <c r="B200" s="87" t="s">
        <v>54</v>
      </c>
      <c r="C200" s="63" t="s">
        <v>48</v>
      </c>
      <c r="D200" s="63" t="s">
        <v>48</v>
      </c>
      <c r="E200" s="52" t="s">
        <v>128</v>
      </c>
      <c r="F200" s="52"/>
      <c r="G200" s="65">
        <f t="shared" si="71"/>
        <v>450</v>
      </c>
      <c r="H200" s="65">
        <f t="shared" si="72"/>
        <v>450</v>
      </c>
      <c r="I200" s="65">
        <f t="shared" si="72"/>
        <v>450</v>
      </c>
    </row>
    <row r="201" spans="1:9" s="71" customFormat="1" ht="46.8" x14ac:dyDescent="0.3">
      <c r="A201" s="17" t="s">
        <v>215</v>
      </c>
      <c r="B201" s="18" t="s">
        <v>54</v>
      </c>
      <c r="C201" s="19" t="s">
        <v>48</v>
      </c>
      <c r="D201" s="19" t="s">
        <v>48</v>
      </c>
      <c r="E201" s="16" t="s">
        <v>128</v>
      </c>
      <c r="F201" s="16">
        <v>600</v>
      </c>
      <c r="G201" s="33">
        <f t="shared" si="71"/>
        <v>450</v>
      </c>
      <c r="H201" s="33">
        <f t="shared" si="72"/>
        <v>450</v>
      </c>
      <c r="I201" s="33">
        <f t="shared" si="72"/>
        <v>450</v>
      </c>
    </row>
    <row r="202" spans="1:9" s="71" customFormat="1" x14ac:dyDescent="0.3">
      <c r="A202" s="17" t="s">
        <v>216</v>
      </c>
      <c r="B202" s="18" t="s">
        <v>54</v>
      </c>
      <c r="C202" s="19" t="s">
        <v>48</v>
      </c>
      <c r="D202" s="19" t="s">
        <v>48</v>
      </c>
      <c r="E202" s="16" t="s">
        <v>128</v>
      </c>
      <c r="F202" s="16">
        <v>620</v>
      </c>
      <c r="G202" s="33">
        <v>450</v>
      </c>
      <c r="H202" s="33">
        <v>450</v>
      </c>
      <c r="I202" s="33">
        <v>450</v>
      </c>
    </row>
    <row r="203" spans="1:9" s="75" customFormat="1" x14ac:dyDescent="0.3">
      <c r="A203" s="37" t="s">
        <v>195</v>
      </c>
      <c r="B203" s="38" t="s">
        <v>54</v>
      </c>
      <c r="C203" s="19" t="s">
        <v>48</v>
      </c>
      <c r="D203" s="19" t="s">
        <v>48</v>
      </c>
      <c r="E203" s="16" t="s">
        <v>192</v>
      </c>
      <c r="F203" s="16"/>
      <c r="G203" s="33">
        <f t="shared" si="71"/>
        <v>620.1</v>
      </c>
      <c r="H203" s="33">
        <f t="shared" si="72"/>
        <v>480</v>
      </c>
      <c r="I203" s="33">
        <f t="shared" si="72"/>
        <v>480</v>
      </c>
    </row>
    <row r="204" spans="1:9" s="75" customFormat="1" x14ac:dyDescent="0.3">
      <c r="A204" s="17" t="s">
        <v>248</v>
      </c>
      <c r="B204" s="38" t="s">
        <v>54</v>
      </c>
      <c r="C204" s="19" t="s">
        <v>48</v>
      </c>
      <c r="D204" s="19" t="s">
        <v>48</v>
      </c>
      <c r="E204" s="16" t="s">
        <v>193</v>
      </c>
      <c r="F204" s="16"/>
      <c r="G204" s="33">
        <f t="shared" si="71"/>
        <v>620.1</v>
      </c>
      <c r="H204" s="33">
        <f t="shared" si="72"/>
        <v>480</v>
      </c>
      <c r="I204" s="33">
        <f t="shared" si="72"/>
        <v>480</v>
      </c>
    </row>
    <row r="205" spans="1:9" s="75" customFormat="1" x14ac:dyDescent="0.3">
      <c r="A205" s="17" t="s">
        <v>249</v>
      </c>
      <c r="B205" s="38" t="s">
        <v>54</v>
      </c>
      <c r="C205" s="19" t="s">
        <v>48</v>
      </c>
      <c r="D205" s="19" t="s">
        <v>48</v>
      </c>
      <c r="E205" s="16" t="s">
        <v>194</v>
      </c>
      <c r="F205" s="16"/>
      <c r="G205" s="33">
        <f>G206+G208</f>
        <v>620.1</v>
      </c>
      <c r="H205" s="33">
        <f t="shared" ref="H205:I205" si="73">H206+H208</f>
        <v>480</v>
      </c>
      <c r="I205" s="33">
        <f t="shared" si="73"/>
        <v>480</v>
      </c>
    </row>
    <row r="206" spans="1:9" s="71" customFormat="1" ht="31.2" x14ac:dyDescent="0.3">
      <c r="A206" s="17" t="s">
        <v>40</v>
      </c>
      <c r="B206" s="18" t="s">
        <v>54</v>
      </c>
      <c r="C206" s="19" t="s">
        <v>48</v>
      </c>
      <c r="D206" s="19" t="s">
        <v>48</v>
      </c>
      <c r="E206" s="16" t="s">
        <v>194</v>
      </c>
      <c r="F206" s="16">
        <v>200</v>
      </c>
      <c r="G206" s="33">
        <f t="shared" si="71"/>
        <v>240.1</v>
      </c>
      <c r="H206" s="33">
        <f t="shared" si="72"/>
        <v>100</v>
      </c>
      <c r="I206" s="33">
        <f t="shared" si="72"/>
        <v>100</v>
      </c>
    </row>
    <row r="207" spans="1:9" s="71" customFormat="1" ht="46.8" x14ac:dyDescent="0.3">
      <c r="A207" s="17" t="s">
        <v>41</v>
      </c>
      <c r="B207" s="18" t="s">
        <v>54</v>
      </c>
      <c r="C207" s="19" t="s">
        <v>48</v>
      </c>
      <c r="D207" s="19" t="s">
        <v>48</v>
      </c>
      <c r="E207" s="16" t="s">
        <v>194</v>
      </c>
      <c r="F207" s="16">
        <v>240</v>
      </c>
      <c r="G207" s="33">
        <v>240.1</v>
      </c>
      <c r="H207" s="33">
        <v>100</v>
      </c>
      <c r="I207" s="33">
        <v>100</v>
      </c>
    </row>
    <row r="208" spans="1:9" s="71" customFormat="1" ht="31.2" x14ac:dyDescent="0.3">
      <c r="A208" s="17" t="s">
        <v>118</v>
      </c>
      <c r="B208" s="18" t="s">
        <v>54</v>
      </c>
      <c r="C208" s="19" t="s">
        <v>48</v>
      </c>
      <c r="D208" s="19" t="s">
        <v>48</v>
      </c>
      <c r="E208" s="16" t="s">
        <v>194</v>
      </c>
      <c r="F208" s="16">
        <v>300</v>
      </c>
      <c r="G208" s="33">
        <f>G209+G210</f>
        <v>380</v>
      </c>
      <c r="H208" s="33">
        <f t="shared" ref="H208:I208" si="74">H209+H210</f>
        <v>380</v>
      </c>
      <c r="I208" s="33">
        <f t="shared" si="74"/>
        <v>380</v>
      </c>
    </row>
    <row r="209" spans="1:10" s="71" customFormat="1" ht="31.2" x14ac:dyDescent="0.3">
      <c r="A209" s="17" t="s">
        <v>130</v>
      </c>
      <c r="B209" s="18" t="s">
        <v>54</v>
      </c>
      <c r="C209" s="19" t="s">
        <v>48</v>
      </c>
      <c r="D209" s="19" t="s">
        <v>48</v>
      </c>
      <c r="E209" s="16" t="s">
        <v>194</v>
      </c>
      <c r="F209" s="16">
        <v>320</v>
      </c>
      <c r="G209" s="33">
        <v>20</v>
      </c>
      <c r="H209" s="33">
        <v>20</v>
      </c>
      <c r="I209" s="33">
        <v>20</v>
      </c>
    </row>
    <row r="210" spans="1:10" s="71" customFormat="1" x14ac:dyDescent="0.3">
      <c r="A210" s="17" t="s">
        <v>343</v>
      </c>
      <c r="B210" s="18" t="s">
        <v>54</v>
      </c>
      <c r="C210" s="19" t="s">
        <v>48</v>
      </c>
      <c r="D210" s="19" t="s">
        <v>48</v>
      </c>
      <c r="E210" s="16" t="s">
        <v>194</v>
      </c>
      <c r="F210" s="16">
        <v>340</v>
      </c>
      <c r="G210" s="33">
        <v>360</v>
      </c>
      <c r="H210" s="33">
        <v>360</v>
      </c>
      <c r="I210" s="33">
        <v>360</v>
      </c>
    </row>
    <row r="211" spans="1:10" s="75" customFormat="1" ht="31.2" x14ac:dyDescent="0.3">
      <c r="A211" s="37" t="s">
        <v>199</v>
      </c>
      <c r="B211" s="38" t="s">
        <v>54</v>
      </c>
      <c r="C211" s="19" t="s">
        <v>48</v>
      </c>
      <c r="D211" s="19" t="s">
        <v>48</v>
      </c>
      <c r="E211" s="16" t="s">
        <v>196</v>
      </c>
      <c r="F211" s="16"/>
      <c r="G211" s="33">
        <f t="shared" si="71"/>
        <v>1178.5999999999999</v>
      </c>
      <c r="H211" s="33">
        <f t="shared" si="72"/>
        <v>120.9</v>
      </c>
      <c r="I211" s="33">
        <f t="shared" si="72"/>
        <v>120.9</v>
      </c>
    </row>
    <row r="212" spans="1:10" s="75" customFormat="1" ht="31.2" x14ac:dyDescent="0.3">
      <c r="A212" s="17" t="s">
        <v>200</v>
      </c>
      <c r="B212" s="38" t="s">
        <v>54</v>
      </c>
      <c r="C212" s="19" t="s">
        <v>48</v>
      </c>
      <c r="D212" s="19" t="s">
        <v>48</v>
      </c>
      <c r="E212" s="16" t="s">
        <v>197</v>
      </c>
      <c r="F212" s="16"/>
      <c r="G212" s="33">
        <f t="shared" si="71"/>
        <v>1178.5999999999999</v>
      </c>
      <c r="H212" s="33">
        <f t="shared" si="72"/>
        <v>120.9</v>
      </c>
      <c r="I212" s="33">
        <f t="shared" si="72"/>
        <v>120.9</v>
      </c>
    </row>
    <row r="213" spans="1:10" s="75" customFormat="1" ht="31.2" x14ac:dyDescent="0.3">
      <c r="A213" s="17" t="s">
        <v>201</v>
      </c>
      <c r="B213" s="38" t="s">
        <v>54</v>
      </c>
      <c r="C213" s="19" t="s">
        <v>48</v>
      </c>
      <c r="D213" s="19" t="s">
        <v>48</v>
      </c>
      <c r="E213" s="16" t="s">
        <v>198</v>
      </c>
      <c r="F213" s="16"/>
      <c r="G213" s="33">
        <f>G214+G216</f>
        <v>1178.5999999999999</v>
      </c>
      <c r="H213" s="33">
        <f t="shared" ref="H213:I213" si="75">H214+H216</f>
        <v>120.9</v>
      </c>
      <c r="I213" s="33">
        <f t="shared" si="75"/>
        <v>120.9</v>
      </c>
    </row>
    <row r="214" spans="1:10" s="71" customFormat="1" ht="31.2" x14ac:dyDescent="0.3">
      <c r="A214" s="17" t="s">
        <v>40</v>
      </c>
      <c r="B214" s="18" t="s">
        <v>54</v>
      </c>
      <c r="C214" s="19" t="s">
        <v>48</v>
      </c>
      <c r="D214" s="19" t="s">
        <v>48</v>
      </c>
      <c r="E214" s="16" t="s">
        <v>198</v>
      </c>
      <c r="F214" s="16">
        <v>200</v>
      </c>
      <c r="G214" s="33">
        <f t="shared" si="71"/>
        <v>178.60000000000002</v>
      </c>
      <c r="H214" s="33">
        <f t="shared" si="72"/>
        <v>120.9</v>
      </c>
      <c r="I214" s="33">
        <f t="shared" si="72"/>
        <v>120.9</v>
      </c>
    </row>
    <row r="215" spans="1:10" s="71" customFormat="1" ht="34.799999999999997" customHeight="1" x14ac:dyDescent="0.3">
      <c r="A215" s="17" t="s">
        <v>41</v>
      </c>
      <c r="B215" s="18" t="s">
        <v>54</v>
      </c>
      <c r="C215" s="19" t="s">
        <v>48</v>
      </c>
      <c r="D215" s="19" t="s">
        <v>48</v>
      </c>
      <c r="E215" s="16" t="s">
        <v>198</v>
      </c>
      <c r="F215" s="16">
        <v>240</v>
      </c>
      <c r="G215" s="33">
        <f>120.9+57.7</f>
        <v>178.60000000000002</v>
      </c>
      <c r="H215" s="33">
        <v>120.9</v>
      </c>
      <c r="I215" s="33">
        <v>120.9</v>
      </c>
    </row>
    <row r="216" spans="1:10" s="71" customFormat="1" ht="20.399999999999999" customHeight="1" x14ac:dyDescent="0.3">
      <c r="A216" s="17" t="s">
        <v>118</v>
      </c>
      <c r="B216" s="18" t="s">
        <v>54</v>
      </c>
      <c r="C216" s="19" t="s">
        <v>48</v>
      </c>
      <c r="D216" s="19" t="s">
        <v>48</v>
      </c>
      <c r="E216" s="16" t="s">
        <v>198</v>
      </c>
      <c r="F216" s="16">
        <v>300</v>
      </c>
      <c r="G216" s="33">
        <f>G217</f>
        <v>1000</v>
      </c>
      <c r="H216" s="33">
        <f t="shared" ref="H216:I216" si="76">H217</f>
        <v>0</v>
      </c>
      <c r="I216" s="33">
        <f t="shared" si="76"/>
        <v>0</v>
      </c>
    </row>
    <row r="217" spans="1:10" s="71" customFormat="1" ht="35.4" customHeight="1" x14ac:dyDescent="0.3">
      <c r="A217" s="17" t="s">
        <v>130</v>
      </c>
      <c r="B217" s="18" t="s">
        <v>54</v>
      </c>
      <c r="C217" s="19" t="s">
        <v>48</v>
      </c>
      <c r="D217" s="19" t="s">
        <v>48</v>
      </c>
      <c r="E217" s="16" t="s">
        <v>198</v>
      </c>
      <c r="F217" s="16">
        <v>320</v>
      </c>
      <c r="G217" s="33">
        <v>1000</v>
      </c>
      <c r="H217" s="33">
        <v>0</v>
      </c>
      <c r="I217" s="33">
        <v>0</v>
      </c>
    </row>
    <row r="218" spans="1:10" s="93" customFormat="1" ht="17.399999999999999" x14ac:dyDescent="0.35">
      <c r="A218" s="88" t="s">
        <v>11</v>
      </c>
      <c r="B218" s="89" t="s">
        <v>54</v>
      </c>
      <c r="C218" s="90">
        <v>10</v>
      </c>
      <c r="D218" s="90"/>
      <c r="E218" s="91"/>
      <c r="F218" s="91"/>
      <c r="G218" s="114">
        <f>G219+G230</f>
        <v>936.4</v>
      </c>
      <c r="H218" s="114">
        <f t="shared" ref="H218:I218" si="77">H219+H230</f>
        <v>220</v>
      </c>
      <c r="I218" s="114">
        <f t="shared" si="77"/>
        <v>220</v>
      </c>
      <c r="J218" s="92"/>
    </row>
    <row r="219" spans="1:10" s="71" customFormat="1" x14ac:dyDescent="0.3">
      <c r="A219" s="59" t="s">
        <v>31</v>
      </c>
      <c r="B219" s="60" t="s">
        <v>54</v>
      </c>
      <c r="C219" s="61" t="s">
        <v>51</v>
      </c>
      <c r="D219" s="61" t="s">
        <v>33</v>
      </c>
      <c r="E219" s="62"/>
      <c r="F219" s="62"/>
      <c r="G219" s="114">
        <f>G221</f>
        <v>355</v>
      </c>
      <c r="H219" s="114">
        <f t="shared" ref="H219:I219" si="78">H221</f>
        <v>220</v>
      </c>
      <c r="I219" s="114">
        <f t="shared" si="78"/>
        <v>220</v>
      </c>
    </row>
    <row r="220" spans="1:10" s="71" customFormat="1" x14ac:dyDescent="0.3">
      <c r="A220" s="51" t="s">
        <v>309</v>
      </c>
      <c r="B220" s="64" t="s">
        <v>54</v>
      </c>
      <c r="C220" s="63">
        <v>10</v>
      </c>
      <c r="D220" s="63" t="s">
        <v>33</v>
      </c>
      <c r="E220" s="52" t="s">
        <v>308</v>
      </c>
      <c r="F220" s="52"/>
      <c r="G220" s="65">
        <f>G221</f>
        <v>355</v>
      </c>
      <c r="H220" s="65">
        <f t="shared" ref="H220:I220" si="79">H221</f>
        <v>220</v>
      </c>
      <c r="I220" s="65">
        <f t="shared" si="79"/>
        <v>220</v>
      </c>
    </row>
    <row r="221" spans="1:10" s="71" customFormat="1" ht="31.2" x14ac:dyDescent="0.3">
      <c r="A221" s="17" t="s">
        <v>116</v>
      </c>
      <c r="B221" s="18" t="s">
        <v>54</v>
      </c>
      <c r="C221" s="19" t="s">
        <v>51</v>
      </c>
      <c r="D221" s="19" t="s">
        <v>33</v>
      </c>
      <c r="E221" s="16" t="s">
        <v>117</v>
      </c>
      <c r="F221" s="16"/>
      <c r="G221" s="33">
        <f>G222+G226</f>
        <v>355</v>
      </c>
      <c r="H221" s="33">
        <f t="shared" ref="H221:I221" si="80">H222+H226</f>
        <v>220</v>
      </c>
      <c r="I221" s="33">
        <f t="shared" si="80"/>
        <v>220</v>
      </c>
    </row>
    <row r="222" spans="1:10" s="71" customFormat="1" ht="46.8" x14ac:dyDescent="0.3">
      <c r="A222" s="17" t="s">
        <v>30</v>
      </c>
      <c r="B222" s="18" t="s">
        <v>54</v>
      </c>
      <c r="C222" s="19" t="s">
        <v>51</v>
      </c>
      <c r="D222" s="19" t="s">
        <v>33</v>
      </c>
      <c r="E222" s="16" t="s">
        <v>304</v>
      </c>
      <c r="F222" s="16"/>
      <c r="G222" s="33">
        <f>G223</f>
        <v>155</v>
      </c>
      <c r="H222" s="33">
        <f>H223</f>
        <v>120</v>
      </c>
      <c r="I222" s="33">
        <f>I223</f>
        <v>120</v>
      </c>
    </row>
    <row r="223" spans="1:10" s="71" customFormat="1" ht="46.8" x14ac:dyDescent="0.3">
      <c r="A223" s="51" t="s">
        <v>346</v>
      </c>
      <c r="B223" s="18" t="s">
        <v>54</v>
      </c>
      <c r="C223" s="19" t="s">
        <v>51</v>
      </c>
      <c r="D223" s="19" t="s">
        <v>33</v>
      </c>
      <c r="E223" s="16" t="s">
        <v>136</v>
      </c>
      <c r="F223" s="95"/>
      <c r="G223" s="33">
        <f>G224</f>
        <v>155</v>
      </c>
      <c r="H223" s="33">
        <f t="shared" ref="H223:I224" si="81">H224</f>
        <v>120</v>
      </c>
      <c r="I223" s="33">
        <f t="shared" si="81"/>
        <v>120</v>
      </c>
    </row>
    <row r="224" spans="1:10" s="71" customFormat="1" ht="31.2" x14ac:dyDescent="0.3">
      <c r="A224" s="17" t="s">
        <v>118</v>
      </c>
      <c r="B224" s="18" t="s">
        <v>54</v>
      </c>
      <c r="C224" s="19" t="s">
        <v>51</v>
      </c>
      <c r="D224" s="19" t="s">
        <v>33</v>
      </c>
      <c r="E224" s="16" t="s">
        <v>136</v>
      </c>
      <c r="F224" s="94">
        <v>300</v>
      </c>
      <c r="G224" s="33">
        <f>G225</f>
        <v>155</v>
      </c>
      <c r="H224" s="33">
        <f t="shared" si="81"/>
        <v>120</v>
      </c>
      <c r="I224" s="33">
        <f t="shared" si="81"/>
        <v>120</v>
      </c>
    </row>
    <row r="225" spans="1:9" s="71" customFormat="1" ht="31.2" x14ac:dyDescent="0.3">
      <c r="A225" s="17" t="s">
        <v>59</v>
      </c>
      <c r="B225" s="18" t="s">
        <v>54</v>
      </c>
      <c r="C225" s="19" t="s">
        <v>51</v>
      </c>
      <c r="D225" s="19" t="s">
        <v>33</v>
      </c>
      <c r="E225" s="16" t="s">
        <v>136</v>
      </c>
      <c r="F225" s="94">
        <v>310</v>
      </c>
      <c r="G225" s="20">
        <v>155</v>
      </c>
      <c r="H225" s="21">
        <v>120</v>
      </c>
      <c r="I225" s="21">
        <v>120</v>
      </c>
    </row>
    <row r="226" spans="1:9" s="71" customFormat="1" ht="62.4" x14ac:dyDescent="0.3">
      <c r="A226" s="17" t="s">
        <v>301</v>
      </c>
      <c r="B226" s="18" t="s">
        <v>54</v>
      </c>
      <c r="C226" s="19" t="s">
        <v>51</v>
      </c>
      <c r="D226" s="19" t="s">
        <v>33</v>
      </c>
      <c r="E226" s="16" t="s">
        <v>302</v>
      </c>
      <c r="F226" s="94"/>
      <c r="G226" s="20">
        <f>G227</f>
        <v>200</v>
      </c>
      <c r="H226" s="20">
        <f t="shared" ref="H226:I228" si="82">H227</f>
        <v>100</v>
      </c>
      <c r="I226" s="33">
        <f t="shared" si="82"/>
        <v>100</v>
      </c>
    </row>
    <row r="227" spans="1:9" s="71" customFormat="1" ht="62.4" x14ac:dyDescent="0.3">
      <c r="A227" s="17" t="s">
        <v>301</v>
      </c>
      <c r="B227" s="18" t="s">
        <v>54</v>
      </c>
      <c r="C227" s="19" t="s">
        <v>51</v>
      </c>
      <c r="D227" s="19" t="s">
        <v>33</v>
      </c>
      <c r="E227" s="16" t="s">
        <v>303</v>
      </c>
      <c r="F227" s="94"/>
      <c r="G227" s="20">
        <f>G228</f>
        <v>200</v>
      </c>
      <c r="H227" s="20">
        <f t="shared" si="82"/>
        <v>100</v>
      </c>
      <c r="I227" s="33">
        <f t="shared" si="82"/>
        <v>100</v>
      </c>
    </row>
    <row r="228" spans="1:9" s="71" customFormat="1" ht="31.2" x14ac:dyDescent="0.3">
      <c r="A228" s="17" t="s">
        <v>118</v>
      </c>
      <c r="B228" s="18" t="s">
        <v>54</v>
      </c>
      <c r="C228" s="19" t="s">
        <v>51</v>
      </c>
      <c r="D228" s="19" t="s">
        <v>33</v>
      </c>
      <c r="E228" s="16" t="s">
        <v>303</v>
      </c>
      <c r="F228" s="94">
        <v>300</v>
      </c>
      <c r="G228" s="20">
        <f>G229</f>
        <v>200</v>
      </c>
      <c r="H228" s="20">
        <f t="shared" si="82"/>
        <v>100</v>
      </c>
      <c r="I228" s="33">
        <f t="shared" si="82"/>
        <v>100</v>
      </c>
    </row>
    <row r="229" spans="1:9" s="71" customFormat="1" ht="31.2" x14ac:dyDescent="0.3">
      <c r="A229" s="17" t="s">
        <v>130</v>
      </c>
      <c r="B229" s="18" t="s">
        <v>54</v>
      </c>
      <c r="C229" s="19" t="s">
        <v>51</v>
      </c>
      <c r="D229" s="19" t="s">
        <v>33</v>
      </c>
      <c r="E229" s="16" t="s">
        <v>303</v>
      </c>
      <c r="F229" s="94">
        <v>320</v>
      </c>
      <c r="G229" s="20">
        <v>200</v>
      </c>
      <c r="H229" s="34">
        <v>100</v>
      </c>
      <c r="I229" s="21">
        <v>100</v>
      </c>
    </row>
    <row r="230" spans="1:9" s="71" customFormat="1" x14ac:dyDescent="0.3">
      <c r="A230" s="13" t="s">
        <v>22</v>
      </c>
      <c r="B230" s="14" t="s">
        <v>54</v>
      </c>
      <c r="C230" s="15" t="s">
        <v>51</v>
      </c>
      <c r="D230" s="15" t="s">
        <v>37</v>
      </c>
      <c r="E230" s="16"/>
      <c r="F230" s="94"/>
      <c r="G230" s="22">
        <f>G231</f>
        <v>581.4</v>
      </c>
      <c r="H230" s="34">
        <f>H231</f>
        <v>0</v>
      </c>
      <c r="I230" s="21">
        <f>I231</f>
        <v>0</v>
      </c>
    </row>
    <row r="231" spans="1:9" s="71" customFormat="1" ht="31.2" x14ac:dyDescent="0.3">
      <c r="A231" s="51" t="s">
        <v>62</v>
      </c>
      <c r="B231" s="120" t="s">
        <v>54</v>
      </c>
      <c r="C231" s="121" t="s">
        <v>51</v>
      </c>
      <c r="D231" s="121" t="s">
        <v>37</v>
      </c>
      <c r="E231" s="55" t="s">
        <v>76</v>
      </c>
      <c r="F231" s="55"/>
      <c r="G231" s="113">
        <f>G232</f>
        <v>581.4</v>
      </c>
      <c r="H231" s="113">
        <f t="shared" ref="H231:I234" si="83">H232</f>
        <v>0</v>
      </c>
      <c r="I231" s="113">
        <f t="shared" si="83"/>
        <v>0</v>
      </c>
    </row>
    <row r="232" spans="1:9" s="71" customFormat="1" ht="31.2" x14ac:dyDescent="0.3">
      <c r="A232" s="122" t="s">
        <v>151</v>
      </c>
      <c r="B232" s="120" t="s">
        <v>54</v>
      </c>
      <c r="C232" s="121" t="s">
        <v>51</v>
      </c>
      <c r="D232" s="121" t="s">
        <v>37</v>
      </c>
      <c r="E232" s="55" t="s">
        <v>150</v>
      </c>
      <c r="F232" s="55"/>
      <c r="G232" s="113">
        <f>G233</f>
        <v>581.4</v>
      </c>
      <c r="H232" s="113">
        <f t="shared" si="83"/>
        <v>0</v>
      </c>
      <c r="I232" s="113">
        <f t="shared" si="83"/>
        <v>0</v>
      </c>
    </row>
    <row r="233" spans="1:9" s="71" customFormat="1" x14ac:dyDescent="0.3">
      <c r="A233" s="123" t="s">
        <v>365</v>
      </c>
      <c r="B233" s="120" t="s">
        <v>54</v>
      </c>
      <c r="C233" s="121" t="s">
        <v>51</v>
      </c>
      <c r="D233" s="121" t="s">
        <v>37</v>
      </c>
      <c r="E233" s="55" t="s">
        <v>366</v>
      </c>
      <c r="F233" s="55"/>
      <c r="G233" s="113">
        <f>G234</f>
        <v>581.4</v>
      </c>
      <c r="H233" s="113">
        <f t="shared" si="83"/>
        <v>0</v>
      </c>
      <c r="I233" s="113">
        <f t="shared" si="83"/>
        <v>0</v>
      </c>
    </row>
    <row r="234" spans="1:9" s="71" customFormat="1" ht="31.2" x14ac:dyDescent="0.3">
      <c r="A234" s="17" t="s">
        <v>118</v>
      </c>
      <c r="B234" s="120" t="s">
        <v>54</v>
      </c>
      <c r="C234" s="121" t="s">
        <v>51</v>
      </c>
      <c r="D234" s="121" t="s">
        <v>37</v>
      </c>
      <c r="E234" s="55" t="s">
        <v>366</v>
      </c>
      <c r="F234" s="55">
        <v>300</v>
      </c>
      <c r="G234" s="113">
        <f>G235</f>
        <v>581.4</v>
      </c>
      <c r="H234" s="113">
        <f t="shared" si="83"/>
        <v>0</v>
      </c>
      <c r="I234" s="113">
        <f t="shared" si="83"/>
        <v>0</v>
      </c>
    </row>
    <row r="235" spans="1:9" s="71" customFormat="1" ht="31.2" x14ac:dyDescent="0.3">
      <c r="A235" s="17" t="s">
        <v>130</v>
      </c>
      <c r="B235" s="120" t="s">
        <v>54</v>
      </c>
      <c r="C235" s="121" t="s">
        <v>51</v>
      </c>
      <c r="D235" s="121" t="s">
        <v>37</v>
      </c>
      <c r="E235" s="55" t="s">
        <v>366</v>
      </c>
      <c r="F235" s="55">
        <v>320</v>
      </c>
      <c r="G235" s="113">
        <v>581.4</v>
      </c>
      <c r="H235" s="124">
        <v>0</v>
      </c>
      <c r="I235" s="125">
        <v>0</v>
      </c>
    </row>
    <row r="236" spans="1:9" s="71" customFormat="1" x14ac:dyDescent="0.3">
      <c r="A236" s="13" t="s">
        <v>207</v>
      </c>
      <c r="B236" s="14" t="s">
        <v>54</v>
      </c>
      <c r="C236" s="15" t="s">
        <v>52</v>
      </c>
      <c r="D236" s="15"/>
      <c r="E236" s="27"/>
      <c r="F236" s="35"/>
      <c r="G236" s="112">
        <f>G237+G243</f>
        <v>4700</v>
      </c>
      <c r="H236" s="112">
        <f t="shared" ref="H236:I236" si="84">H237+H243</f>
        <v>200</v>
      </c>
      <c r="I236" s="112">
        <f t="shared" si="84"/>
        <v>200</v>
      </c>
    </row>
    <row r="237" spans="1:9" s="71" customFormat="1" x14ac:dyDescent="0.3">
      <c r="A237" s="13" t="s">
        <v>208</v>
      </c>
      <c r="B237" s="14" t="s">
        <v>54</v>
      </c>
      <c r="C237" s="15" t="s">
        <v>52</v>
      </c>
      <c r="D237" s="15" t="s">
        <v>32</v>
      </c>
      <c r="E237" s="27"/>
      <c r="F237" s="36"/>
      <c r="G237" s="112">
        <f>G238</f>
        <v>200</v>
      </c>
      <c r="H237" s="112">
        <f t="shared" ref="H237:I237" si="85">H238</f>
        <v>200</v>
      </c>
      <c r="I237" s="112">
        <f t="shared" si="85"/>
        <v>200</v>
      </c>
    </row>
    <row r="238" spans="1:9" s="75" customFormat="1" ht="46.8" x14ac:dyDescent="0.3">
      <c r="A238" s="37" t="s">
        <v>250</v>
      </c>
      <c r="B238" s="38" t="s">
        <v>54</v>
      </c>
      <c r="C238" s="19" t="s">
        <v>52</v>
      </c>
      <c r="D238" s="19" t="s">
        <v>32</v>
      </c>
      <c r="E238" s="16" t="s">
        <v>202</v>
      </c>
      <c r="F238" s="16"/>
      <c r="G238" s="33">
        <f t="shared" ref="G238:I241" si="86">G239</f>
        <v>200</v>
      </c>
      <c r="H238" s="33">
        <f t="shared" si="86"/>
        <v>200</v>
      </c>
      <c r="I238" s="33">
        <f t="shared" si="86"/>
        <v>200</v>
      </c>
    </row>
    <row r="239" spans="1:9" s="75" customFormat="1" ht="31.2" x14ac:dyDescent="0.3">
      <c r="A239" s="17" t="s">
        <v>205</v>
      </c>
      <c r="B239" s="38" t="s">
        <v>54</v>
      </c>
      <c r="C239" s="19" t="s">
        <v>52</v>
      </c>
      <c r="D239" s="19" t="s">
        <v>32</v>
      </c>
      <c r="E239" s="16" t="s">
        <v>203</v>
      </c>
      <c r="F239" s="16"/>
      <c r="G239" s="33">
        <f t="shared" si="86"/>
        <v>200</v>
      </c>
      <c r="H239" s="33">
        <f t="shared" si="86"/>
        <v>200</v>
      </c>
      <c r="I239" s="33">
        <f t="shared" si="86"/>
        <v>200</v>
      </c>
    </row>
    <row r="240" spans="1:9" s="75" customFormat="1" ht="31.2" x14ac:dyDescent="0.3">
      <c r="A240" s="17" t="s">
        <v>206</v>
      </c>
      <c r="B240" s="38" t="s">
        <v>54</v>
      </c>
      <c r="C240" s="19" t="s">
        <v>52</v>
      </c>
      <c r="D240" s="19" t="s">
        <v>32</v>
      </c>
      <c r="E240" s="16" t="s">
        <v>204</v>
      </c>
      <c r="F240" s="16"/>
      <c r="G240" s="33">
        <f t="shared" si="86"/>
        <v>200</v>
      </c>
      <c r="H240" s="33">
        <f t="shared" si="86"/>
        <v>200</v>
      </c>
      <c r="I240" s="33">
        <f t="shared" si="86"/>
        <v>200</v>
      </c>
    </row>
    <row r="241" spans="1:10" s="71" customFormat="1" ht="31.2" x14ac:dyDescent="0.3">
      <c r="A241" s="17" t="s">
        <v>40</v>
      </c>
      <c r="B241" s="18" t="s">
        <v>54</v>
      </c>
      <c r="C241" s="19" t="s">
        <v>52</v>
      </c>
      <c r="D241" s="19" t="s">
        <v>32</v>
      </c>
      <c r="E241" s="16" t="s">
        <v>204</v>
      </c>
      <c r="F241" s="16">
        <v>200</v>
      </c>
      <c r="G241" s="33">
        <f t="shared" si="86"/>
        <v>200</v>
      </c>
      <c r="H241" s="33">
        <f t="shared" si="86"/>
        <v>200</v>
      </c>
      <c r="I241" s="33">
        <f t="shared" si="86"/>
        <v>200</v>
      </c>
    </row>
    <row r="242" spans="1:10" s="71" customFormat="1" ht="46.8" x14ac:dyDescent="0.3">
      <c r="A242" s="17" t="s">
        <v>41</v>
      </c>
      <c r="B242" s="18" t="s">
        <v>54</v>
      </c>
      <c r="C242" s="19" t="s">
        <v>52</v>
      </c>
      <c r="D242" s="19" t="s">
        <v>32</v>
      </c>
      <c r="E242" s="16" t="s">
        <v>204</v>
      </c>
      <c r="F242" s="16">
        <v>240</v>
      </c>
      <c r="G242" s="33">
        <v>200</v>
      </c>
      <c r="H242" s="21">
        <v>200</v>
      </c>
      <c r="I242" s="21">
        <v>200</v>
      </c>
    </row>
    <row r="243" spans="1:10" s="71" customFormat="1" x14ac:dyDescent="0.3">
      <c r="A243" s="154" t="s">
        <v>432</v>
      </c>
      <c r="B243" s="162" t="s">
        <v>54</v>
      </c>
      <c r="C243" s="158" t="s">
        <v>52</v>
      </c>
      <c r="D243" s="158" t="s">
        <v>45</v>
      </c>
      <c r="E243" s="155"/>
      <c r="F243" s="155"/>
      <c r="G243" s="144">
        <f>G244</f>
        <v>4500</v>
      </c>
      <c r="H243" s="159">
        <f>H244</f>
        <v>0</v>
      </c>
      <c r="I243" s="159">
        <f>I244</f>
        <v>0</v>
      </c>
    </row>
    <row r="244" spans="1:10" s="71" customFormat="1" ht="46.8" x14ac:dyDescent="0.3">
      <c r="A244" s="139" t="s">
        <v>418</v>
      </c>
      <c r="B244" s="162" t="s">
        <v>54</v>
      </c>
      <c r="C244" s="160" t="s">
        <v>52</v>
      </c>
      <c r="D244" s="160" t="s">
        <v>45</v>
      </c>
      <c r="E244" s="151" t="s">
        <v>414</v>
      </c>
      <c r="F244" s="151"/>
      <c r="G244" s="148">
        <f>G245</f>
        <v>4500</v>
      </c>
      <c r="H244" s="161">
        <f>H245</f>
        <v>0</v>
      </c>
      <c r="I244" s="161">
        <f>I245</f>
        <v>0</v>
      </c>
    </row>
    <row r="245" spans="1:10" s="71" customFormat="1" ht="46.8" x14ac:dyDescent="0.3">
      <c r="A245" s="157" t="s">
        <v>433</v>
      </c>
      <c r="B245" s="162" t="s">
        <v>54</v>
      </c>
      <c r="C245" s="160" t="s">
        <v>52</v>
      </c>
      <c r="D245" s="160" t="s">
        <v>45</v>
      </c>
      <c r="E245" s="151" t="s">
        <v>436</v>
      </c>
      <c r="F245" s="147"/>
      <c r="G245" s="152">
        <f>G246</f>
        <v>4500</v>
      </c>
      <c r="H245" s="152">
        <f t="shared" ref="H245:I248" si="87">H246</f>
        <v>0</v>
      </c>
      <c r="I245" s="152">
        <f t="shared" si="87"/>
        <v>0</v>
      </c>
    </row>
    <row r="246" spans="1:10" s="71" customFormat="1" ht="31.2" x14ac:dyDescent="0.3">
      <c r="A246" s="157" t="s">
        <v>434</v>
      </c>
      <c r="B246" s="162" t="s">
        <v>54</v>
      </c>
      <c r="C246" s="160" t="s">
        <v>52</v>
      </c>
      <c r="D246" s="160" t="s">
        <v>45</v>
      </c>
      <c r="E246" s="151" t="s">
        <v>437</v>
      </c>
      <c r="F246" s="147"/>
      <c r="G246" s="148">
        <f>G247</f>
        <v>4500</v>
      </c>
      <c r="H246" s="148">
        <f t="shared" si="87"/>
        <v>0</v>
      </c>
      <c r="I246" s="148">
        <f t="shared" si="87"/>
        <v>0</v>
      </c>
    </row>
    <row r="247" spans="1:10" s="71" customFormat="1" ht="31.2" x14ac:dyDescent="0.3">
      <c r="A247" s="157" t="s">
        <v>435</v>
      </c>
      <c r="B247" s="162" t="s">
        <v>54</v>
      </c>
      <c r="C247" s="160" t="s">
        <v>52</v>
      </c>
      <c r="D247" s="160" t="s">
        <v>45</v>
      </c>
      <c r="E247" s="151" t="s">
        <v>438</v>
      </c>
      <c r="F247" s="147"/>
      <c r="G247" s="148">
        <f>G248</f>
        <v>4500</v>
      </c>
      <c r="H247" s="148">
        <f t="shared" si="87"/>
        <v>0</v>
      </c>
      <c r="I247" s="148">
        <f t="shared" si="87"/>
        <v>0</v>
      </c>
    </row>
    <row r="248" spans="1:10" s="71" customFormat="1" ht="31.2" x14ac:dyDescent="0.3">
      <c r="A248" s="150" t="s">
        <v>40</v>
      </c>
      <c r="B248" s="162" t="s">
        <v>54</v>
      </c>
      <c r="C248" s="160" t="s">
        <v>52</v>
      </c>
      <c r="D248" s="160" t="s">
        <v>45</v>
      </c>
      <c r="E248" s="151" t="s">
        <v>438</v>
      </c>
      <c r="F248" s="147">
        <v>200</v>
      </c>
      <c r="G248" s="148">
        <f>G249</f>
        <v>4500</v>
      </c>
      <c r="H248" s="148">
        <f t="shared" si="87"/>
        <v>0</v>
      </c>
      <c r="I248" s="148">
        <f t="shared" si="87"/>
        <v>0</v>
      </c>
    </row>
    <row r="249" spans="1:10" s="71" customFormat="1" ht="46.8" x14ac:dyDescent="0.3">
      <c r="A249" s="150" t="s">
        <v>41</v>
      </c>
      <c r="B249" s="162" t="s">
        <v>54</v>
      </c>
      <c r="C249" s="160" t="s">
        <v>52</v>
      </c>
      <c r="D249" s="160" t="s">
        <v>45</v>
      </c>
      <c r="E249" s="151" t="s">
        <v>438</v>
      </c>
      <c r="F249" s="147">
        <v>240</v>
      </c>
      <c r="G249" s="148">
        <v>4500</v>
      </c>
      <c r="H249" s="148">
        <v>0</v>
      </c>
      <c r="I249" s="148">
        <v>0</v>
      </c>
    </row>
    <row r="250" spans="1:10" s="71" customFormat="1" x14ac:dyDescent="0.3">
      <c r="A250" s="59" t="s">
        <v>12</v>
      </c>
      <c r="B250" s="60" t="s">
        <v>54</v>
      </c>
      <c r="C250" s="61">
        <v>12</v>
      </c>
      <c r="D250" s="61"/>
      <c r="E250" s="62"/>
      <c r="F250" s="62"/>
      <c r="G250" s="114">
        <f t="shared" ref="G250:I259" si="88">G251</f>
        <v>1050</v>
      </c>
      <c r="H250" s="114">
        <f t="shared" si="88"/>
        <v>1050</v>
      </c>
      <c r="I250" s="114">
        <f t="shared" si="88"/>
        <v>1050</v>
      </c>
      <c r="J250" s="76"/>
    </row>
    <row r="251" spans="1:10" s="71" customFormat="1" x14ac:dyDescent="0.3">
      <c r="A251" s="59" t="s">
        <v>282</v>
      </c>
      <c r="B251" s="60" t="s">
        <v>54</v>
      </c>
      <c r="C251" s="61" t="s">
        <v>47</v>
      </c>
      <c r="D251" s="61" t="s">
        <v>45</v>
      </c>
      <c r="E251" s="62"/>
      <c r="F251" s="62"/>
      <c r="G251" s="114">
        <f>G257+G252</f>
        <v>1050</v>
      </c>
      <c r="H251" s="114">
        <f t="shared" ref="H251:I251" si="89">H257+H252</f>
        <v>1050</v>
      </c>
      <c r="I251" s="114">
        <f t="shared" si="89"/>
        <v>1050</v>
      </c>
    </row>
    <row r="252" spans="1:10" s="71" customFormat="1" ht="31.2" x14ac:dyDescent="0.3">
      <c r="A252" s="51" t="s">
        <v>62</v>
      </c>
      <c r="B252" s="64" t="s">
        <v>54</v>
      </c>
      <c r="C252" s="63" t="s">
        <v>47</v>
      </c>
      <c r="D252" s="63" t="s">
        <v>45</v>
      </c>
      <c r="E252" s="52" t="s">
        <v>76</v>
      </c>
      <c r="F252" s="52"/>
      <c r="G252" s="65">
        <f t="shared" ref="G252:I254" si="90">G253</f>
        <v>500</v>
      </c>
      <c r="H252" s="65">
        <f t="shared" si="90"/>
        <v>500</v>
      </c>
      <c r="I252" s="65">
        <f t="shared" si="90"/>
        <v>500</v>
      </c>
    </row>
    <row r="253" spans="1:10" s="71" customFormat="1" ht="31.2" x14ac:dyDescent="0.3">
      <c r="A253" s="51" t="s">
        <v>260</v>
      </c>
      <c r="B253" s="18" t="s">
        <v>54</v>
      </c>
      <c r="C253" s="63" t="s">
        <v>47</v>
      </c>
      <c r="D253" s="63" t="s">
        <v>45</v>
      </c>
      <c r="E253" s="16" t="s">
        <v>77</v>
      </c>
      <c r="F253" s="16"/>
      <c r="G253" s="65">
        <f t="shared" si="90"/>
        <v>500</v>
      </c>
      <c r="H253" s="65">
        <f t="shared" si="90"/>
        <v>500</v>
      </c>
      <c r="I253" s="65">
        <f t="shared" si="90"/>
        <v>500</v>
      </c>
    </row>
    <row r="254" spans="1:10" s="71" customFormat="1" ht="31.2" x14ac:dyDescent="0.3">
      <c r="A254" s="66" t="s">
        <v>261</v>
      </c>
      <c r="B254" s="18" t="s">
        <v>54</v>
      </c>
      <c r="C254" s="63" t="s">
        <v>47</v>
      </c>
      <c r="D254" s="63" t="s">
        <v>45</v>
      </c>
      <c r="E254" s="16" t="s">
        <v>262</v>
      </c>
      <c r="F254" s="16"/>
      <c r="G254" s="65">
        <f t="shared" si="90"/>
        <v>500</v>
      </c>
      <c r="H254" s="65">
        <f t="shared" si="90"/>
        <v>500</v>
      </c>
      <c r="I254" s="65">
        <f t="shared" si="90"/>
        <v>500</v>
      </c>
    </row>
    <row r="255" spans="1:10" s="71" customFormat="1" x14ac:dyDescent="0.3">
      <c r="A255" s="51" t="s">
        <v>42</v>
      </c>
      <c r="B255" s="64" t="s">
        <v>54</v>
      </c>
      <c r="C255" s="63">
        <v>12</v>
      </c>
      <c r="D255" s="63" t="s">
        <v>45</v>
      </c>
      <c r="E255" s="16" t="s">
        <v>262</v>
      </c>
      <c r="F255" s="52">
        <v>800</v>
      </c>
      <c r="G255" s="47">
        <f>G256</f>
        <v>500</v>
      </c>
      <c r="H255" s="47">
        <f t="shared" ref="H255:I255" si="91">H256</f>
        <v>500</v>
      </c>
      <c r="I255" s="65">
        <f t="shared" si="91"/>
        <v>500</v>
      </c>
    </row>
    <row r="256" spans="1:10" s="71" customFormat="1" ht="62.4" x14ac:dyDescent="0.3">
      <c r="A256" s="40" t="s">
        <v>255</v>
      </c>
      <c r="B256" s="64" t="s">
        <v>54</v>
      </c>
      <c r="C256" s="63">
        <v>12</v>
      </c>
      <c r="D256" s="63" t="s">
        <v>45</v>
      </c>
      <c r="E256" s="16" t="s">
        <v>262</v>
      </c>
      <c r="F256" s="52">
        <v>810</v>
      </c>
      <c r="G256" s="65">
        <v>500</v>
      </c>
      <c r="H256" s="65">
        <v>500</v>
      </c>
      <c r="I256" s="65">
        <v>500</v>
      </c>
    </row>
    <row r="257" spans="1:9" s="71" customFormat="1" x14ac:dyDescent="0.3">
      <c r="A257" s="51" t="s">
        <v>283</v>
      </c>
      <c r="B257" s="64" t="s">
        <v>54</v>
      </c>
      <c r="C257" s="63">
        <v>12</v>
      </c>
      <c r="D257" s="63" t="s">
        <v>45</v>
      </c>
      <c r="E257" s="52" t="s">
        <v>119</v>
      </c>
      <c r="F257" s="52"/>
      <c r="G257" s="65">
        <f t="shared" si="88"/>
        <v>550</v>
      </c>
      <c r="H257" s="65">
        <f t="shared" si="88"/>
        <v>550</v>
      </c>
      <c r="I257" s="65">
        <f t="shared" si="88"/>
        <v>550</v>
      </c>
    </row>
    <row r="258" spans="1:9" s="71" customFormat="1" x14ac:dyDescent="0.3">
      <c r="A258" s="51" t="s">
        <v>284</v>
      </c>
      <c r="B258" s="64" t="s">
        <v>54</v>
      </c>
      <c r="C258" s="63">
        <v>12</v>
      </c>
      <c r="D258" s="63" t="s">
        <v>45</v>
      </c>
      <c r="E258" s="52" t="s">
        <v>120</v>
      </c>
      <c r="F258" s="52"/>
      <c r="G258" s="65">
        <f t="shared" si="88"/>
        <v>550</v>
      </c>
      <c r="H258" s="65">
        <f t="shared" si="88"/>
        <v>550</v>
      </c>
      <c r="I258" s="65">
        <f t="shared" si="88"/>
        <v>550</v>
      </c>
    </row>
    <row r="259" spans="1:9" s="71" customFormat="1" ht="31.2" x14ac:dyDescent="0.3">
      <c r="A259" s="17" t="s">
        <v>285</v>
      </c>
      <c r="B259" s="18" t="s">
        <v>54</v>
      </c>
      <c r="C259" s="19">
        <v>12</v>
      </c>
      <c r="D259" s="19" t="s">
        <v>45</v>
      </c>
      <c r="E259" s="16" t="s">
        <v>121</v>
      </c>
      <c r="F259" s="16"/>
      <c r="G259" s="33">
        <f t="shared" si="88"/>
        <v>550</v>
      </c>
      <c r="H259" s="33">
        <f t="shared" si="88"/>
        <v>550</v>
      </c>
      <c r="I259" s="33">
        <f t="shared" si="88"/>
        <v>550</v>
      </c>
    </row>
    <row r="260" spans="1:9" s="71" customFormat="1" x14ac:dyDescent="0.3">
      <c r="A260" s="17" t="s">
        <v>42</v>
      </c>
      <c r="B260" s="18" t="s">
        <v>54</v>
      </c>
      <c r="C260" s="19">
        <v>12</v>
      </c>
      <c r="D260" s="19" t="s">
        <v>45</v>
      </c>
      <c r="E260" s="16" t="s">
        <v>121</v>
      </c>
      <c r="F260" s="16">
        <v>800</v>
      </c>
      <c r="G260" s="33">
        <f>G261</f>
        <v>550</v>
      </c>
      <c r="H260" s="33">
        <f>H261</f>
        <v>550</v>
      </c>
      <c r="I260" s="33">
        <f>I261</f>
        <v>550</v>
      </c>
    </row>
    <row r="261" spans="1:9" s="71" customFormat="1" ht="62.4" x14ac:dyDescent="0.3">
      <c r="A261" s="40" t="s">
        <v>255</v>
      </c>
      <c r="B261" s="18" t="s">
        <v>54</v>
      </c>
      <c r="C261" s="19">
        <v>12</v>
      </c>
      <c r="D261" s="19" t="s">
        <v>45</v>
      </c>
      <c r="E261" s="16" t="s">
        <v>121</v>
      </c>
      <c r="F261" s="16">
        <v>810</v>
      </c>
      <c r="G261" s="33">
        <v>550</v>
      </c>
      <c r="H261" s="21">
        <v>550</v>
      </c>
      <c r="I261" s="21">
        <v>550</v>
      </c>
    </row>
    <row r="262" spans="1:9" s="71" customFormat="1" ht="61.2" x14ac:dyDescent="0.3">
      <c r="A262" s="96" t="s">
        <v>13</v>
      </c>
      <c r="B262" s="97" t="s">
        <v>55</v>
      </c>
      <c r="C262" s="15"/>
      <c r="D262" s="15"/>
      <c r="E262" s="27"/>
      <c r="F262" s="27"/>
      <c r="G262" s="112">
        <f>G263+G287</f>
        <v>19608.2</v>
      </c>
      <c r="H262" s="112">
        <f>H263+H287</f>
        <v>18548.8</v>
      </c>
      <c r="I262" s="112">
        <f>I263+I287</f>
        <v>19295.599999999999</v>
      </c>
    </row>
    <row r="263" spans="1:9" s="71" customFormat="1" ht="17.399999999999999" x14ac:dyDescent="0.3">
      <c r="A263" s="9" t="s">
        <v>0</v>
      </c>
      <c r="B263" s="10" t="s">
        <v>55</v>
      </c>
      <c r="C263" s="15" t="s">
        <v>32</v>
      </c>
      <c r="D263" s="15"/>
      <c r="E263" s="27"/>
      <c r="F263" s="27"/>
      <c r="G263" s="114">
        <f>G264</f>
        <v>12813.2</v>
      </c>
      <c r="H263" s="114">
        <f t="shared" ref="H263:I263" si="92">H264</f>
        <v>11493</v>
      </c>
      <c r="I263" s="114">
        <f t="shared" si="92"/>
        <v>11965.9</v>
      </c>
    </row>
    <row r="264" spans="1:9" s="71" customFormat="1" ht="46.8" x14ac:dyDescent="0.3">
      <c r="A264" s="13" t="s">
        <v>14</v>
      </c>
      <c r="B264" s="14" t="s">
        <v>55</v>
      </c>
      <c r="C264" s="15" t="s">
        <v>32</v>
      </c>
      <c r="D264" s="15" t="s">
        <v>44</v>
      </c>
      <c r="E264" s="27"/>
      <c r="F264" s="27"/>
      <c r="G264" s="114">
        <f>G265+G270+G275</f>
        <v>12813.2</v>
      </c>
      <c r="H264" s="114">
        <f>H265+H270+H275</f>
        <v>11493</v>
      </c>
      <c r="I264" s="114">
        <f>I265+I270+I275</f>
        <v>11965.9</v>
      </c>
    </row>
    <row r="265" spans="1:9" s="71" customFormat="1" ht="62.4" x14ac:dyDescent="0.3">
      <c r="A265" s="17" t="s">
        <v>220</v>
      </c>
      <c r="B265" s="18" t="s">
        <v>55</v>
      </c>
      <c r="C265" s="19" t="s">
        <v>32</v>
      </c>
      <c r="D265" s="19" t="s">
        <v>44</v>
      </c>
      <c r="E265" s="16" t="s">
        <v>97</v>
      </c>
      <c r="F265" s="16"/>
      <c r="G265" s="65">
        <f>G266</f>
        <v>1810.5</v>
      </c>
      <c r="H265" s="65">
        <f t="shared" ref="H265:I268" si="93">H266</f>
        <v>1601.5</v>
      </c>
      <c r="I265" s="65">
        <f t="shared" si="93"/>
        <v>1671.5</v>
      </c>
    </row>
    <row r="266" spans="1:9" s="71" customFormat="1" ht="46.8" x14ac:dyDescent="0.3">
      <c r="A266" s="17" t="s">
        <v>133</v>
      </c>
      <c r="B266" s="18" t="s">
        <v>55</v>
      </c>
      <c r="C266" s="19" t="s">
        <v>32</v>
      </c>
      <c r="D266" s="19" t="s">
        <v>44</v>
      </c>
      <c r="E266" s="16" t="s">
        <v>98</v>
      </c>
      <c r="F266" s="16"/>
      <c r="G266" s="65">
        <f>G267</f>
        <v>1810.5</v>
      </c>
      <c r="H266" s="65">
        <f t="shared" si="93"/>
        <v>1601.5</v>
      </c>
      <c r="I266" s="65">
        <f t="shared" si="93"/>
        <v>1671.5</v>
      </c>
    </row>
    <row r="267" spans="1:9" s="71" customFormat="1" ht="46.8" x14ac:dyDescent="0.3">
      <c r="A267" s="17" t="s">
        <v>132</v>
      </c>
      <c r="B267" s="18" t="s">
        <v>55</v>
      </c>
      <c r="C267" s="19" t="s">
        <v>32</v>
      </c>
      <c r="D267" s="19" t="s">
        <v>44</v>
      </c>
      <c r="E267" s="16" t="s">
        <v>99</v>
      </c>
      <c r="F267" s="16"/>
      <c r="G267" s="65">
        <f>G268</f>
        <v>1810.5</v>
      </c>
      <c r="H267" s="65">
        <f t="shared" si="93"/>
        <v>1601.5</v>
      </c>
      <c r="I267" s="65">
        <f t="shared" si="93"/>
        <v>1671.5</v>
      </c>
    </row>
    <row r="268" spans="1:9" s="71" customFormat="1" ht="31.2" x14ac:dyDescent="0.3">
      <c r="A268" s="17" t="s">
        <v>40</v>
      </c>
      <c r="B268" s="18" t="s">
        <v>55</v>
      </c>
      <c r="C268" s="19" t="s">
        <v>32</v>
      </c>
      <c r="D268" s="19" t="s">
        <v>44</v>
      </c>
      <c r="E268" s="16" t="s">
        <v>99</v>
      </c>
      <c r="F268" s="16">
        <v>200</v>
      </c>
      <c r="G268" s="33">
        <f>G269</f>
        <v>1810.5</v>
      </c>
      <c r="H268" s="33">
        <f t="shared" si="93"/>
        <v>1601.5</v>
      </c>
      <c r="I268" s="33">
        <f t="shared" si="93"/>
        <v>1671.5</v>
      </c>
    </row>
    <row r="269" spans="1:9" s="71" customFormat="1" ht="46.8" x14ac:dyDescent="0.3">
      <c r="A269" s="17" t="s">
        <v>41</v>
      </c>
      <c r="B269" s="18" t="s">
        <v>55</v>
      </c>
      <c r="C269" s="19" t="s">
        <v>32</v>
      </c>
      <c r="D269" s="19" t="s">
        <v>44</v>
      </c>
      <c r="E269" s="16" t="s">
        <v>99</v>
      </c>
      <c r="F269" s="16">
        <v>240</v>
      </c>
      <c r="G269" s="33">
        <f>1653.8+156.7</f>
        <v>1810.5</v>
      </c>
      <c r="H269" s="21">
        <v>1601.5</v>
      </c>
      <c r="I269" s="21">
        <v>1671.5</v>
      </c>
    </row>
    <row r="270" spans="1:9" s="71" customFormat="1" ht="31.2" x14ac:dyDescent="0.3">
      <c r="A270" s="17" t="s">
        <v>62</v>
      </c>
      <c r="B270" s="18" t="s">
        <v>55</v>
      </c>
      <c r="C270" s="19" t="s">
        <v>32</v>
      </c>
      <c r="D270" s="19" t="s">
        <v>44</v>
      </c>
      <c r="E270" s="16" t="s">
        <v>76</v>
      </c>
      <c r="F270" s="16"/>
      <c r="G270" s="33">
        <f>G271</f>
        <v>563.79999999999995</v>
      </c>
      <c r="H270" s="33">
        <f t="shared" ref="H270:I270" si="94">H271</f>
        <v>595.1</v>
      </c>
      <c r="I270" s="33">
        <f t="shared" si="94"/>
        <v>626.4</v>
      </c>
    </row>
    <row r="271" spans="1:9" s="71" customFormat="1" x14ac:dyDescent="0.3">
      <c r="A271" s="17" t="s">
        <v>211</v>
      </c>
      <c r="B271" s="18" t="s">
        <v>55</v>
      </c>
      <c r="C271" s="19" t="s">
        <v>32</v>
      </c>
      <c r="D271" s="19" t="s">
        <v>44</v>
      </c>
      <c r="E271" s="16" t="s">
        <v>77</v>
      </c>
      <c r="F271" s="16"/>
      <c r="G271" s="33">
        <f>G272</f>
        <v>563.79999999999995</v>
      </c>
      <c r="H271" s="33">
        <f>H272</f>
        <v>595.1</v>
      </c>
      <c r="I271" s="33">
        <f>I272</f>
        <v>626.4</v>
      </c>
    </row>
    <row r="272" spans="1:9" s="71" customFormat="1" ht="31.2" x14ac:dyDescent="0.3">
      <c r="A272" s="41" t="s">
        <v>286</v>
      </c>
      <c r="B272" s="18" t="s">
        <v>55</v>
      </c>
      <c r="C272" s="19" t="s">
        <v>32</v>
      </c>
      <c r="D272" s="19" t="s">
        <v>44</v>
      </c>
      <c r="E272" s="16" t="s">
        <v>158</v>
      </c>
      <c r="F272" s="16"/>
      <c r="G272" s="33">
        <f>G273</f>
        <v>563.79999999999995</v>
      </c>
      <c r="H272" s="33">
        <f t="shared" ref="H272:I272" si="95">H273</f>
        <v>595.1</v>
      </c>
      <c r="I272" s="33">
        <f t="shared" si="95"/>
        <v>626.4</v>
      </c>
    </row>
    <row r="273" spans="1:10" s="71" customFormat="1" ht="78" x14ac:dyDescent="0.3">
      <c r="A273" s="17" t="s">
        <v>134</v>
      </c>
      <c r="B273" s="18" t="s">
        <v>55</v>
      </c>
      <c r="C273" s="19" t="s">
        <v>32</v>
      </c>
      <c r="D273" s="19" t="s">
        <v>44</v>
      </c>
      <c r="E273" s="16" t="s">
        <v>158</v>
      </c>
      <c r="F273" s="16">
        <v>100</v>
      </c>
      <c r="G273" s="33">
        <f>G274</f>
        <v>563.79999999999995</v>
      </c>
      <c r="H273" s="33">
        <f t="shared" ref="H273:I273" si="96">H274</f>
        <v>595.1</v>
      </c>
      <c r="I273" s="33">
        <f t="shared" si="96"/>
        <v>626.4</v>
      </c>
    </row>
    <row r="274" spans="1:10" s="71" customFormat="1" ht="31.2" x14ac:dyDescent="0.3">
      <c r="A274" s="17" t="s">
        <v>35</v>
      </c>
      <c r="B274" s="18" t="s">
        <v>55</v>
      </c>
      <c r="C274" s="19" t="s">
        <v>32</v>
      </c>
      <c r="D274" s="19" t="s">
        <v>44</v>
      </c>
      <c r="E274" s="16" t="s">
        <v>158</v>
      </c>
      <c r="F274" s="16">
        <v>120</v>
      </c>
      <c r="G274" s="33">
        <v>563.79999999999995</v>
      </c>
      <c r="H274" s="33">
        <v>595.1</v>
      </c>
      <c r="I274" s="33">
        <v>626.4</v>
      </c>
    </row>
    <row r="275" spans="1:10" s="71" customFormat="1" ht="31.2" x14ac:dyDescent="0.3">
      <c r="A275" s="17" t="s">
        <v>166</v>
      </c>
      <c r="B275" s="18" t="s">
        <v>55</v>
      </c>
      <c r="C275" s="19" t="s">
        <v>32</v>
      </c>
      <c r="D275" s="19" t="s">
        <v>44</v>
      </c>
      <c r="E275" s="16" t="s">
        <v>69</v>
      </c>
      <c r="F275" s="16"/>
      <c r="G275" s="33">
        <f>G276+G283</f>
        <v>10438.9</v>
      </c>
      <c r="H275" s="33">
        <f t="shared" ref="H275:I275" si="97">H276+H283</f>
        <v>9296.4</v>
      </c>
      <c r="I275" s="33">
        <f t="shared" si="97"/>
        <v>9668</v>
      </c>
    </row>
    <row r="276" spans="1:10" s="71" customFormat="1" x14ac:dyDescent="0.3">
      <c r="A276" s="17" t="s">
        <v>102</v>
      </c>
      <c r="B276" s="18" t="s">
        <v>55</v>
      </c>
      <c r="C276" s="19" t="s">
        <v>32</v>
      </c>
      <c r="D276" s="19" t="s">
        <v>44</v>
      </c>
      <c r="E276" s="16" t="s">
        <v>103</v>
      </c>
      <c r="F276" s="16"/>
      <c r="G276" s="33">
        <f>G277+G280</f>
        <v>8938.9</v>
      </c>
      <c r="H276" s="33">
        <f>H277+H280</f>
        <v>9296.4</v>
      </c>
      <c r="I276" s="33">
        <f>I277+I280</f>
        <v>9668</v>
      </c>
    </row>
    <row r="277" spans="1:10" s="71" customFormat="1" ht="31.2" x14ac:dyDescent="0.3">
      <c r="A277" s="17" t="s">
        <v>39</v>
      </c>
      <c r="B277" s="18" t="s">
        <v>55</v>
      </c>
      <c r="C277" s="19" t="s">
        <v>32</v>
      </c>
      <c r="D277" s="19" t="s">
        <v>44</v>
      </c>
      <c r="E277" s="16" t="s">
        <v>71</v>
      </c>
      <c r="F277" s="16"/>
      <c r="G277" s="33">
        <f>G278</f>
        <v>8934.9</v>
      </c>
      <c r="H277" s="33">
        <f t="shared" ref="H277:I277" si="98">H278</f>
        <v>9292.4</v>
      </c>
      <c r="I277" s="33">
        <f t="shared" si="98"/>
        <v>9664</v>
      </c>
    </row>
    <row r="278" spans="1:10" s="71" customFormat="1" ht="78" x14ac:dyDescent="0.3">
      <c r="A278" s="17" t="s">
        <v>134</v>
      </c>
      <c r="B278" s="18" t="s">
        <v>55</v>
      </c>
      <c r="C278" s="19" t="s">
        <v>32</v>
      </c>
      <c r="D278" s="19" t="s">
        <v>44</v>
      </c>
      <c r="E278" s="16" t="s">
        <v>71</v>
      </c>
      <c r="F278" s="16">
        <v>100</v>
      </c>
      <c r="G278" s="33">
        <f>G279</f>
        <v>8934.9</v>
      </c>
      <c r="H278" s="33">
        <f t="shared" ref="H278:I278" si="99">H279</f>
        <v>9292.4</v>
      </c>
      <c r="I278" s="33">
        <f t="shared" si="99"/>
        <v>9664</v>
      </c>
    </row>
    <row r="279" spans="1:10" s="75" customFormat="1" ht="31.2" x14ac:dyDescent="0.3">
      <c r="A279" s="17" t="s">
        <v>35</v>
      </c>
      <c r="B279" s="18" t="s">
        <v>55</v>
      </c>
      <c r="C279" s="19" t="s">
        <v>32</v>
      </c>
      <c r="D279" s="19" t="s">
        <v>44</v>
      </c>
      <c r="E279" s="16" t="s">
        <v>71</v>
      </c>
      <c r="F279" s="16">
        <v>120</v>
      </c>
      <c r="G279" s="20">
        <v>8934.9</v>
      </c>
      <c r="H279" s="21">
        <v>9292.4</v>
      </c>
      <c r="I279" s="21">
        <v>9664</v>
      </c>
    </row>
    <row r="280" spans="1:10" s="71" customFormat="1" ht="46.8" x14ac:dyDescent="0.3">
      <c r="A280" s="17" t="s">
        <v>104</v>
      </c>
      <c r="B280" s="18" t="s">
        <v>55</v>
      </c>
      <c r="C280" s="19" t="s">
        <v>32</v>
      </c>
      <c r="D280" s="19" t="s">
        <v>44</v>
      </c>
      <c r="E280" s="16" t="s">
        <v>135</v>
      </c>
      <c r="F280" s="16"/>
      <c r="G280" s="33">
        <f>G281</f>
        <v>4</v>
      </c>
      <c r="H280" s="33">
        <f t="shared" ref="H280:I281" si="100">H281</f>
        <v>4</v>
      </c>
      <c r="I280" s="33">
        <f t="shared" si="100"/>
        <v>4</v>
      </c>
    </row>
    <row r="281" spans="1:10" s="71" customFormat="1" x14ac:dyDescent="0.3">
      <c r="A281" s="17" t="s">
        <v>42</v>
      </c>
      <c r="B281" s="18" t="s">
        <v>55</v>
      </c>
      <c r="C281" s="19" t="s">
        <v>32</v>
      </c>
      <c r="D281" s="19" t="s">
        <v>44</v>
      </c>
      <c r="E281" s="16" t="s">
        <v>135</v>
      </c>
      <c r="F281" s="16">
        <v>800</v>
      </c>
      <c r="G281" s="33">
        <f>G282</f>
        <v>4</v>
      </c>
      <c r="H281" s="33">
        <f t="shared" si="100"/>
        <v>4</v>
      </c>
      <c r="I281" s="33">
        <f t="shared" si="100"/>
        <v>4</v>
      </c>
    </row>
    <row r="282" spans="1:10" s="71" customFormat="1" x14ac:dyDescent="0.3">
      <c r="A282" s="42" t="s">
        <v>43</v>
      </c>
      <c r="B282" s="43" t="s">
        <v>55</v>
      </c>
      <c r="C282" s="44" t="s">
        <v>32</v>
      </c>
      <c r="D282" s="44" t="s">
        <v>44</v>
      </c>
      <c r="E282" s="16" t="s">
        <v>135</v>
      </c>
      <c r="F282" s="16">
        <v>850</v>
      </c>
      <c r="G282" s="33">
        <v>4</v>
      </c>
      <c r="H282" s="21">
        <v>4</v>
      </c>
      <c r="I282" s="21">
        <v>4</v>
      </c>
    </row>
    <row r="283" spans="1:10" s="71" customFormat="1" ht="31.2" x14ac:dyDescent="0.3">
      <c r="A283" s="42" t="s">
        <v>112</v>
      </c>
      <c r="B283" s="43" t="s">
        <v>55</v>
      </c>
      <c r="C283" s="44" t="s">
        <v>32</v>
      </c>
      <c r="D283" s="44" t="s">
        <v>44</v>
      </c>
      <c r="E283" s="16" t="s">
        <v>125</v>
      </c>
      <c r="F283" s="16"/>
      <c r="G283" s="33">
        <f t="shared" ref="G283:I285" si="101">G284</f>
        <v>1500</v>
      </c>
      <c r="H283" s="21">
        <f t="shared" si="101"/>
        <v>0</v>
      </c>
      <c r="I283" s="21">
        <f t="shared" si="101"/>
        <v>0</v>
      </c>
    </row>
    <row r="284" spans="1:10" s="71" customFormat="1" ht="31.2" x14ac:dyDescent="0.3">
      <c r="A284" s="42" t="s">
        <v>367</v>
      </c>
      <c r="B284" s="43" t="s">
        <v>55</v>
      </c>
      <c r="C284" s="44" t="s">
        <v>32</v>
      </c>
      <c r="D284" s="44" t="s">
        <v>44</v>
      </c>
      <c r="E284" s="16" t="s">
        <v>368</v>
      </c>
      <c r="F284" s="16"/>
      <c r="G284" s="33">
        <f t="shared" si="101"/>
        <v>1500</v>
      </c>
      <c r="H284" s="21">
        <f t="shared" si="101"/>
        <v>0</v>
      </c>
      <c r="I284" s="21">
        <f t="shared" si="101"/>
        <v>0</v>
      </c>
    </row>
    <row r="285" spans="1:10" s="71" customFormat="1" x14ac:dyDescent="0.3">
      <c r="A285" s="17" t="s">
        <v>42</v>
      </c>
      <c r="B285" s="43" t="s">
        <v>55</v>
      </c>
      <c r="C285" s="44" t="s">
        <v>32</v>
      </c>
      <c r="D285" s="44" t="s">
        <v>44</v>
      </c>
      <c r="E285" s="16" t="s">
        <v>368</v>
      </c>
      <c r="F285" s="16">
        <v>800</v>
      </c>
      <c r="G285" s="33">
        <f t="shared" si="101"/>
        <v>1500</v>
      </c>
      <c r="H285" s="21">
        <f t="shared" si="101"/>
        <v>0</v>
      </c>
      <c r="I285" s="21">
        <f t="shared" si="101"/>
        <v>0</v>
      </c>
    </row>
    <row r="286" spans="1:10" s="71" customFormat="1" x14ac:dyDescent="0.3">
      <c r="A286" s="42" t="s">
        <v>114</v>
      </c>
      <c r="B286" s="43" t="s">
        <v>55</v>
      </c>
      <c r="C286" s="44" t="s">
        <v>32</v>
      </c>
      <c r="D286" s="44" t="s">
        <v>44</v>
      </c>
      <c r="E286" s="16" t="s">
        <v>368</v>
      </c>
      <c r="F286" s="16">
        <v>870</v>
      </c>
      <c r="G286" s="33">
        <v>1500</v>
      </c>
      <c r="H286" s="21">
        <v>0</v>
      </c>
      <c r="I286" s="21">
        <v>0</v>
      </c>
    </row>
    <row r="287" spans="1:10" s="71" customFormat="1" ht="69.599999999999994" x14ac:dyDescent="0.3">
      <c r="A287" s="9" t="s">
        <v>256</v>
      </c>
      <c r="B287" s="14" t="s">
        <v>55</v>
      </c>
      <c r="C287" s="15">
        <v>14</v>
      </c>
      <c r="D287" s="15"/>
      <c r="E287" s="27"/>
      <c r="F287" s="27"/>
      <c r="G287" s="114">
        <f>G288</f>
        <v>6795</v>
      </c>
      <c r="H287" s="114">
        <f t="shared" ref="H287:I287" si="102">H288</f>
        <v>7055.8</v>
      </c>
      <c r="I287" s="114">
        <f t="shared" si="102"/>
        <v>7329.7</v>
      </c>
      <c r="J287" s="76"/>
    </row>
    <row r="288" spans="1:10" s="98" customFormat="1" ht="52.8" x14ac:dyDescent="0.35">
      <c r="A288" s="9" t="s">
        <v>257</v>
      </c>
      <c r="B288" s="14" t="s">
        <v>55</v>
      </c>
      <c r="C288" s="15">
        <v>14</v>
      </c>
      <c r="D288" s="15" t="s">
        <v>32</v>
      </c>
      <c r="E288" s="27"/>
      <c r="F288" s="27"/>
      <c r="G288" s="114">
        <f>G289</f>
        <v>6795</v>
      </c>
      <c r="H288" s="114">
        <f t="shared" ref="H288:I289" si="103">H289</f>
        <v>7055.8</v>
      </c>
      <c r="I288" s="114">
        <f t="shared" si="103"/>
        <v>7329.7</v>
      </c>
    </row>
    <row r="289" spans="1:9" s="71" customFormat="1" ht="31.2" x14ac:dyDescent="0.3">
      <c r="A289" s="17" t="s">
        <v>62</v>
      </c>
      <c r="B289" s="18" t="s">
        <v>55</v>
      </c>
      <c r="C289" s="19">
        <v>14</v>
      </c>
      <c r="D289" s="19" t="s">
        <v>32</v>
      </c>
      <c r="E289" s="16" t="s">
        <v>76</v>
      </c>
      <c r="F289" s="16"/>
      <c r="G289" s="65">
        <f>G290</f>
        <v>6795</v>
      </c>
      <c r="H289" s="65">
        <f t="shared" si="103"/>
        <v>7055.8</v>
      </c>
      <c r="I289" s="65">
        <f t="shared" si="103"/>
        <v>7329.7</v>
      </c>
    </row>
    <row r="290" spans="1:9" s="71" customFormat="1" x14ac:dyDescent="0.3">
      <c r="A290" s="17" t="s">
        <v>105</v>
      </c>
      <c r="B290" s="18" t="s">
        <v>55</v>
      </c>
      <c r="C290" s="19">
        <v>14</v>
      </c>
      <c r="D290" s="19" t="s">
        <v>32</v>
      </c>
      <c r="E290" s="16" t="s">
        <v>106</v>
      </c>
      <c r="F290" s="16"/>
      <c r="G290" s="65">
        <f>G291+G294</f>
        <v>6795</v>
      </c>
      <c r="H290" s="65">
        <f t="shared" ref="H290:I290" si="104">H291+H294</f>
        <v>7055.8</v>
      </c>
      <c r="I290" s="65">
        <f t="shared" si="104"/>
        <v>7329.7</v>
      </c>
    </row>
    <row r="291" spans="1:9" s="71" customFormat="1" ht="31.2" x14ac:dyDescent="0.3">
      <c r="A291" s="17" t="s">
        <v>258</v>
      </c>
      <c r="B291" s="18" t="s">
        <v>55</v>
      </c>
      <c r="C291" s="19">
        <v>14</v>
      </c>
      <c r="D291" s="19" t="s">
        <v>32</v>
      </c>
      <c r="E291" s="16" t="s">
        <v>107</v>
      </c>
      <c r="F291" s="16"/>
      <c r="G291" s="33">
        <f>G292</f>
        <v>5735.1</v>
      </c>
      <c r="H291" s="33">
        <f t="shared" ref="H291:I292" si="105">H292</f>
        <v>5960.6</v>
      </c>
      <c r="I291" s="33">
        <f t="shared" si="105"/>
        <v>6199</v>
      </c>
    </row>
    <row r="292" spans="1:9" s="98" customFormat="1" ht="18" x14ac:dyDescent="0.35">
      <c r="A292" s="17" t="s">
        <v>15</v>
      </c>
      <c r="B292" s="18" t="s">
        <v>55</v>
      </c>
      <c r="C292" s="19">
        <v>14</v>
      </c>
      <c r="D292" s="19" t="s">
        <v>32</v>
      </c>
      <c r="E292" s="16" t="s">
        <v>107</v>
      </c>
      <c r="F292" s="16">
        <v>500</v>
      </c>
      <c r="G292" s="33">
        <f>G293</f>
        <v>5735.1</v>
      </c>
      <c r="H292" s="33">
        <f t="shared" si="105"/>
        <v>5960.6</v>
      </c>
      <c r="I292" s="33">
        <f t="shared" si="105"/>
        <v>6199</v>
      </c>
    </row>
    <row r="293" spans="1:9" s="71" customFormat="1" x14ac:dyDescent="0.3">
      <c r="A293" s="17" t="s">
        <v>53</v>
      </c>
      <c r="B293" s="18" t="s">
        <v>55</v>
      </c>
      <c r="C293" s="19">
        <v>14</v>
      </c>
      <c r="D293" s="19" t="s">
        <v>32</v>
      </c>
      <c r="E293" s="16" t="s">
        <v>107</v>
      </c>
      <c r="F293" s="16">
        <v>510</v>
      </c>
      <c r="G293" s="33">
        <v>5735.1</v>
      </c>
      <c r="H293" s="21">
        <v>5960.6</v>
      </c>
      <c r="I293" s="21">
        <v>6199</v>
      </c>
    </row>
    <row r="294" spans="1:9" s="71" customFormat="1" ht="31.2" x14ac:dyDescent="0.3">
      <c r="A294" s="17" t="s">
        <v>108</v>
      </c>
      <c r="B294" s="18" t="s">
        <v>55</v>
      </c>
      <c r="C294" s="19">
        <v>14</v>
      </c>
      <c r="D294" s="19" t="s">
        <v>32</v>
      </c>
      <c r="E294" s="16" t="s">
        <v>109</v>
      </c>
      <c r="F294" s="16"/>
      <c r="G294" s="33">
        <f>G295</f>
        <v>1059.9000000000001</v>
      </c>
      <c r="H294" s="33">
        <f t="shared" ref="H294:I295" si="106">H295</f>
        <v>1095.2</v>
      </c>
      <c r="I294" s="33">
        <f t="shared" si="106"/>
        <v>1130.7</v>
      </c>
    </row>
    <row r="295" spans="1:9" s="71" customFormat="1" x14ac:dyDescent="0.3">
      <c r="A295" s="17" t="s">
        <v>15</v>
      </c>
      <c r="B295" s="18" t="s">
        <v>55</v>
      </c>
      <c r="C295" s="19" t="s">
        <v>110</v>
      </c>
      <c r="D295" s="19" t="s">
        <v>32</v>
      </c>
      <c r="E295" s="16" t="s">
        <v>109</v>
      </c>
      <c r="F295" s="16">
        <v>500</v>
      </c>
      <c r="G295" s="33">
        <f>G296</f>
        <v>1059.9000000000001</v>
      </c>
      <c r="H295" s="33">
        <f t="shared" si="106"/>
        <v>1095.2</v>
      </c>
      <c r="I295" s="33">
        <f t="shared" si="106"/>
        <v>1130.7</v>
      </c>
    </row>
    <row r="296" spans="1:9" s="71" customFormat="1" x14ac:dyDescent="0.3">
      <c r="A296" s="17" t="s">
        <v>53</v>
      </c>
      <c r="B296" s="18" t="s">
        <v>55</v>
      </c>
      <c r="C296" s="19" t="s">
        <v>110</v>
      </c>
      <c r="D296" s="19" t="s">
        <v>32</v>
      </c>
      <c r="E296" s="16" t="s">
        <v>109</v>
      </c>
      <c r="F296" s="16">
        <v>510</v>
      </c>
      <c r="G296" s="33">
        <v>1059.9000000000001</v>
      </c>
      <c r="H296" s="21">
        <v>1095.2</v>
      </c>
      <c r="I296" s="21">
        <v>1130.7</v>
      </c>
    </row>
    <row r="297" spans="1:9" s="100" customFormat="1" ht="61.2" x14ac:dyDescent="0.35">
      <c r="A297" s="96" t="s">
        <v>16</v>
      </c>
      <c r="B297" s="99" t="s">
        <v>56</v>
      </c>
      <c r="C297" s="11"/>
      <c r="D297" s="11"/>
      <c r="E297" s="12"/>
      <c r="F297" s="12"/>
      <c r="G297" s="114">
        <f>G298+G478</f>
        <v>435877.3</v>
      </c>
      <c r="H297" s="114">
        <f>H298+H478</f>
        <v>393703.3</v>
      </c>
      <c r="I297" s="114">
        <f>I298+I478</f>
        <v>498195.10000000003</v>
      </c>
    </row>
    <row r="298" spans="1:9" s="101" customFormat="1" x14ac:dyDescent="0.3">
      <c r="A298" s="13" t="s">
        <v>10</v>
      </c>
      <c r="B298" s="14" t="s">
        <v>56</v>
      </c>
      <c r="C298" s="15" t="s">
        <v>48</v>
      </c>
      <c r="D298" s="19"/>
      <c r="E298" s="16"/>
      <c r="F298" s="16"/>
      <c r="G298" s="114">
        <f>G299+G331+G371+G400+G394</f>
        <v>433597</v>
      </c>
      <c r="H298" s="114">
        <f>H299+H331+H371+H400+H394</f>
        <v>391423</v>
      </c>
      <c r="I298" s="114">
        <f>I299+I331+I371+I400+I394</f>
        <v>495914.80000000005</v>
      </c>
    </row>
    <row r="299" spans="1:9" s="71" customFormat="1" x14ac:dyDescent="0.3">
      <c r="A299" s="13" t="s">
        <v>17</v>
      </c>
      <c r="B299" s="14" t="s">
        <v>56</v>
      </c>
      <c r="C299" s="15" t="s">
        <v>48</v>
      </c>
      <c r="D299" s="15" t="s">
        <v>32</v>
      </c>
      <c r="E299" s="27"/>
      <c r="F299" s="27"/>
      <c r="G299" s="114">
        <f>G300+G323+G315</f>
        <v>95098.700000000012</v>
      </c>
      <c r="H299" s="114">
        <f t="shared" ref="H299:I299" si="107">H300+H323+H315</f>
        <v>82411.5</v>
      </c>
      <c r="I299" s="114">
        <f t="shared" si="107"/>
        <v>86078.7</v>
      </c>
    </row>
    <row r="300" spans="1:9" s="71" customFormat="1" ht="31.2" x14ac:dyDescent="0.3">
      <c r="A300" s="17" t="s">
        <v>221</v>
      </c>
      <c r="B300" s="18" t="s">
        <v>56</v>
      </c>
      <c r="C300" s="19" t="s">
        <v>48</v>
      </c>
      <c r="D300" s="19" t="s">
        <v>32</v>
      </c>
      <c r="E300" s="16" t="s">
        <v>80</v>
      </c>
      <c r="F300" s="16"/>
      <c r="G300" s="65">
        <f>G301</f>
        <v>35717.800000000003</v>
      </c>
      <c r="H300" s="65">
        <f t="shared" ref="H300:I300" si="108">H301</f>
        <v>27735</v>
      </c>
      <c r="I300" s="65">
        <f t="shared" si="108"/>
        <v>31729.7</v>
      </c>
    </row>
    <row r="301" spans="1:9" s="71" customFormat="1" ht="31.2" x14ac:dyDescent="0.3">
      <c r="A301" s="17" t="s">
        <v>176</v>
      </c>
      <c r="B301" s="18" t="s">
        <v>56</v>
      </c>
      <c r="C301" s="19" t="s">
        <v>48</v>
      </c>
      <c r="D301" s="19" t="s">
        <v>32</v>
      </c>
      <c r="E301" s="16" t="s">
        <v>81</v>
      </c>
      <c r="F301" s="16"/>
      <c r="G301" s="65">
        <f>G302</f>
        <v>35717.800000000003</v>
      </c>
      <c r="H301" s="65">
        <f t="shared" ref="H301:I301" si="109">H302</f>
        <v>27735</v>
      </c>
      <c r="I301" s="65">
        <f t="shared" si="109"/>
        <v>31729.7</v>
      </c>
    </row>
    <row r="302" spans="1:9" s="71" customFormat="1" ht="31.2" x14ac:dyDescent="0.3">
      <c r="A302" s="17" t="s">
        <v>177</v>
      </c>
      <c r="B302" s="18" t="s">
        <v>56</v>
      </c>
      <c r="C302" s="19" t="s">
        <v>48</v>
      </c>
      <c r="D302" s="19" t="s">
        <v>32</v>
      </c>
      <c r="E302" s="16" t="s">
        <v>82</v>
      </c>
      <c r="F302" s="16"/>
      <c r="G302" s="65">
        <f>G312+G306+G309+G303</f>
        <v>35717.800000000003</v>
      </c>
      <c r="H302" s="65">
        <f t="shared" ref="H302:I302" si="110">H312+H306+H309+H303</f>
        <v>27735</v>
      </c>
      <c r="I302" s="65">
        <f t="shared" si="110"/>
        <v>31729.7</v>
      </c>
    </row>
    <row r="303" spans="1:9" s="71" customFormat="1" ht="93.6" x14ac:dyDescent="0.3">
      <c r="A303" s="17" t="s">
        <v>336</v>
      </c>
      <c r="B303" s="18" t="s">
        <v>56</v>
      </c>
      <c r="C303" s="19" t="s">
        <v>48</v>
      </c>
      <c r="D303" s="19" t="s">
        <v>32</v>
      </c>
      <c r="E303" s="16" t="s">
        <v>335</v>
      </c>
      <c r="F303" s="16"/>
      <c r="G303" s="65">
        <f>G304</f>
        <v>3121.8</v>
      </c>
      <c r="H303" s="65">
        <f t="shared" ref="H303:I304" si="111">H304</f>
        <v>3121.8</v>
      </c>
      <c r="I303" s="65">
        <f t="shared" si="111"/>
        <v>3121.8</v>
      </c>
    </row>
    <row r="304" spans="1:9" s="71" customFormat="1" ht="46.8" x14ac:dyDescent="0.3">
      <c r="A304" s="17" t="s">
        <v>287</v>
      </c>
      <c r="B304" s="18" t="s">
        <v>56</v>
      </c>
      <c r="C304" s="19" t="s">
        <v>48</v>
      </c>
      <c r="D304" s="19" t="s">
        <v>32</v>
      </c>
      <c r="E304" s="16" t="s">
        <v>335</v>
      </c>
      <c r="F304" s="16">
        <v>600</v>
      </c>
      <c r="G304" s="65">
        <f>G305</f>
        <v>3121.8</v>
      </c>
      <c r="H304" s="65">
        <f t="shared" si="111"/>
        <v>3121.8</v>
      </c>
      <c r="I304" s="65">
        <f t="shared" si="111"/>
        <v>3121.8</v>
      </c>
    </row>
    <row r="305" spans="1:9" s="71" customFormat="1" x14ac:dyDescent="0.3">
      <c r="A305" s="17" t="s">
        <v>49</v>
      </c>
      <c r="B305" s="18" t="s">
        <v>56</v>
      </c>
      <c r="C305" s="19" t="s">
        <v>48</v>
      </c>
      <c r="D305" s="19" t="s">
        <v>32</v>
      </c>
      <c r="E305" s="16" t="s">
        <v>335</v>
      </c>
      <c r="F305" s="16">
        <v>610</v>
      </c>
      <c r="G305" s="65">
        <v>3121.8</v>
      </c>
      <c r="H305" s="65">
        <v>3121.8</v>
      </c>
      <c r="I305" s="65">
        <v>3121.8</v>
      </c>
    </row>
    <row r="306" spans="1:9" s="71" customFormat="1" ht="31.2" x14ac:dyDescent="0.3">
      <c r="A306" s="17" t="s">
        <v>288</v>
      </c>
      <c r="B306" s="18" t="s">
        <v>56</v>
      </c>
      <c r="C306" s="19" t="s">
        <v>48</v>
      </c>
      <c r="D306" s="19" t="s">
        <v>32</v>
      </c>
      <c r="E306" s="16" t="s">
        <v>317</v>
      </c>
      <c r="F306" s="16"/>
      <c r="G306" s="33">
        <f>G307</f>
        <v>436</v>
      </c>
      <c r="H306" s="33">
        <f t="shared" ref="H306:I306" si="112">H307</f>
        <v>0</v>
      </c>
      <c r="I306" s="33">
        <f t="shared" si="112"/>
        <v>0</v>
      </c>
    </row>
    <row r="307" spans="1:9" s="71" customFormat="1" ht="46.8" x14ac:dyDescent="0.3">
      <c r="A307" s="17" t="s">
        <v>287</v>
      </c>
      <c r="B307" s="18" t="s">
        <v>56</v>
      </c>
      <c r="C307" s="19" t="s">
        <v>48</v>
      </c>
      <c r="D307" s="19" t="s">
        <v>32</v>
      </c>
      <c r="E307" s="16" t="s">
        <v>317</v>
      </c>
      <c r="F307" s="16">
        <v>600</v>
      </c>
      <c r="G307" s="33">
        <f>G308</f>
        <v>436</v>
      </c>
      <c r="H307" s="33">
        <f t="shared" ref="H307:I307" si="113">H308</f>
        <v>0</v>
      </c>
      <c r="I307" s="33">
        <f t="shared" si="113"/>
        <v>0</v>
      </c>
    </row>
    <row r="308" spans="1:9" s="71" customFormat="1" x14ac:dyDescent="0.3">
      <c r="A308" s="17" t="s">
        <v>49</v>
      </c>
      <c r="B308" s="18" t="s">
        <v>56</v>
      </c>
      <c r="C308" s="19" t="s">
        <v>48</v>
      </c>
      <c r="D308" s="19" t="s">
        <v>32</v>
      </c>
      <c r="E308" s="16" t="s">
        <v>317</v>
      </c>
      <c r="F308" s="16">
        <v>610</v>
      </c>
      <c r="G308" s="33">
        <v>436</v>
      </c>
      <c r="H308" s="33"/>
      <c r="I308" s="33"/>
    </row>
    <row r="309" spans="1:9" s="71" customFormat="1" ht="46.8" x14ac:dyDescent="0.3">
      <c r="A309" s="17" t="s">
        <v>289</v>
      </c>
      <c r="B309" s="18" t="s">
        <v>56</v>
      </c>
      <c r="C309" s="19" t="s">
        <v>48</v>
      </c>
      <c r="D309" s="19" t="s">
        <v>32</v>
      </c>
      <c r="E309" s="16" t="s">
        <v>318</v>
      </c>
      <c r="F309" s="16"/>
      <c r="G309" s="33">
        <f>G310</f>
        <v>436</v>
      </c>
      <c r="H309" s="65"/>
      <c r="I309" s="33">
        <f t="shared" ref="I309" si="114">I310</f>
        <v>0</v>
      </c>
    </row>
    <row r="310" spans="1:9" s="71" customFormat="1" ht="46.8" x14ac:dyDescent="0.3">
      <c r="A310" s="17" t="s">
        <v>287</v>
      </c>
      <c r="B310" s="18" t="s">
        <v>56</v>
      </c>
      <c r="C310" s="19" t="s">
        <v>48</v>
      </c>
      <c r="D310" s="19" t="s">
        <v>32</v>
      </c>
      <c r="E310" s="16" t="s">
        <v>318</v>
      </c>
      <c r="F310" s="16">
        <v>600</v>
      </c>
      <c r="G310" s="33">
        <f>G311</f>
        <v>436</v>
      </c>
      <c r="H310" s="33">
        <f t="shared" ref="H310:I310" si="115">H311</f>
        <v>0</v>
      </c>
      <c r="I310" s="33">
        <f t="shared" si="115"/>
        <v>0</v>
      </c>
    </row>
    <row r="311" spans="1:9" s="71" customFormat="1" x14ac:dyDescent="0.3">
      <c r="A311" s="17" t="s">
        <v>49</v>
      </c>
      <c r="B311" s="18" t="s">
        <v>56</v>
      </c>
      <c r="C311" s="19" t="s">
        <v>48</v>
      </c>
      <c r="D311" s="19" t="s">
        <v>32</v>
      </c>
      <c r="E311" s="16" t="s">
        <v>318</v>
      </c>
      <c r="F311" s="16">
        <v>610</v>
      </c>
      <c r="G311" s="33">
        <v>436</v>
      </c>
      <c r="H311" s="33"/>
      <c r="I311" s="33"/>
    </row>
    <row r="312" spans="1:9" s="71" customFormat="1" ht="46.8" x14ac:dyDescent="0.3">
      <c r="A312" s="51" t="s">
        <v>179</v>
      </c>
      <c r="B312" s="18" t="s">
        <v>56</v>
      </c>
      <c r="C312" s="19" t="s">
        <v>48</v>
      </c>
      <c r="D312" s="19" t="s">
        <v>32</v>
      </c>
      <c r="E312" s="16" t="s">
        <v>178</v>
      </c>
      <c r="F312" s="16"/>
      <c r="G312" s="65">
        <f>G313</f>
        <v>31724</v>
      </c>
      <c r="H312" s="65">
        <f t="shared" ref="H312:I312" si="116">H313</f>
        <v>24613.200000000001</v>
      </c>
      <c r="I312" s="65">
        <f t="shared" si="116"/>
        <v>28607.9</v>
      </c>
    </row>
    <row r="313" spans="1:9" s="71" customFormat="1" ht="46.8" x14ac:dyDescent="0.3">
      <c r="A313" s="51" t="s">
        <v>287</v>
      </c>
      <c r="B313" s="18" t="s">
        <v>56</v>
      </c>
      <c r="C313" s="19" t="s">
        <v>48</v>
      </c>
      <c r="D313" s="19" t="s">
        <v>32</v>
      </c>
      <c r="E313" s="16" t="s">
        <v>178</v>
      </c>
      <c r="F313" s="16">
        <v>600</v>
      </c>
      <c r="G313" s="47">
        <f>G314</f>
        <v>31724</v>
      </c>
      <c r="H313" s="47">
        <f t="shared" ref="H313:I313" si="117">H314</f>
        <v>24613.200000000001</v>
      </c>
      <c r="I313" s="65">
        <f t="shared" si="117"/>
        <v>28607.9</v>
      </c>
    </row>
    <row r="314" spans="1:9" s="71" customFormat="1" x14ac:dyDescent="0.3">
      <c r="A314" s="17" t="s">
        <v>49</v>
      </c>
      <c r="B314" s="18" t="s">
        <v>56</v>
      </c>
      <c r="C314" s="19" t="s">
        <v>48</v>
      </c>
      <c r="D314" s="19" t="s">
        <v>32</v>
      </c>
      <c r="E314" s="16" t="s">
        <v>178</v>
      </c>
      <c r="F314" s="16">
        <v>610</v>
      </c>
      <c r="G314" s="20">
        <v>31724</v>
      </c>
      <c r="H314" s="21">
        <v>24613.200000000001</v>
      </c>
      <c r="I314" s="21">
        <v>28607.9</v>
      </c>
    </row>
    <row r="315" spans="1:9" s="71" customFormat="1" ht="46.8" x14ac:dyDescent="0.3">
      <c r="A315" s="17" t="s">
        <v>234</v>
      </c>
      <c r="B315" s="18" t="s">
        <v>56</v>
      </c>
      <c r="C315" s="19" t="s">
        <v>48</v>
      </c>
      <c r="D315" s="25" t="s">
        <v>32</v>
      </c>
      <c r="E315" s="29" t="s">
        <v>231</v>
      </c>
      <c r="F315" s="29"/>
      <c r="G315" s="20">
        <f t="shared" ref="G315:I321" si="118">G316</f>
        <v>5027.5</v>
      </c>
      <c r="H315" s="21">
        <f t="shared" si="118"/>
        <v>327.5</v>
      </c>
      <c r="I315" s="21">
        <f t="shared" si="118"/>
        <v>0</v>
      </c>
    </row>
    <row r="316" spans="1:9" s="71" customFormat="1" ht="31.2" x14ac:dyDescent="0.3">
      <c r="A316" s="17" t="s">
        <v>235</v>
      </c>
      <c r="B316" s="18" t="s">
        <v>56</v>
      </c>
      <c r="C316" s="19" t="s">
        <v>48</v>
      </c>
      <c r="D316" s="25" t="s">
        <v>32</v>
      </c>
      <c r="E316" s="29" t="s">
        <v>232</v>
      </c>
      <c r="F316" s="29"/>
      <c r="G316" s="20">
        <f>G320+G317</f>
        <v>5027.5</v>
      </c>
      <c r="H316" s="21">
        <f>H320</f>
        <v>327.5</v>
      </c>
      <c r="I316" s="21">
        <f>I320</f>
        <v>0</v>
      </c>
    </row>
    <row r="317" spans="1:9" s="71" customFormat="1" ht="46.8" x14ac:dyDescent="0.3">
      <c r="A317" s="28" t="s">
        <v>259</v>
      </c>
      <c r="B317" s="18" t="s">
        <v>56</v>
      </c>
      <c r="C317" s="19" t="s">
        <v>48</v>
      </c>
      <c r="D317" s="19" t="s">
        <v>32</v>
      </c>
      <c r="E317" s="16" t="s">
        <v>328</v>
      </c>
      <c r="F317" s="16"/>
      <c r="G317" s="33">
        <f>G318</f>
        <v>4700</v>
      </c>
      <c r="H317" s="33">
        <f t="shared" ref="H317:I318" si="119">H318</f>
        <v>0</v>
      </c>
      <c r="I317" s="33">
        <f t="shared" si="119"/>
        <v>0</v>
      </c>
    </row>
    <row r="318" spans="1:9" s="71" customFormat="1" ht="46.8" x14ac:dyDescent="0.3">
      <c r="A318" s="17" t="s">
        <v>287</v>
      </c>
      <c r="B318" s="18" t="s">
        <v>56</v>
      </c>
      <c r="C318" s="19" t="s">
        <v>48</v>
      </c>
      <c r="D318" s="19" t="s">
        <v>32</v>
      </c>
      <c r="E318" s="16" t="s">
        <v>328</v>
      </c>
      <c r="F318" s="16">
        <v>600</v>
      </c>
      <c r="G318" s="33">
        <f>G319</f>
        <v>4700</v>
      </c>
      <c r="H318" s="33">
        <f t="shared" si="119"/>
        <v>0</v>
      </c>
      <c r="I318" s="33">
        <f t="shared" si="119"/>
        <v>0</v>
      </c>
    </row>
    <row r="319" spans="1:9" s="71" customFormat="1" x14ac:dyDescent="0.3">
      <c r="A319" s="17" t="s">
        <v>49</v>
      </c>
      <c r="B319" s="18" t="s">
        <v>56</v>
      </c>
      <c r="C319" s="19" t="s">
        <v>48</v>
      </c>
      <c r="D319" s="19" t="s">
        <v>32</v>
      </c>
      <c r="E319" s="16" t="s">
        <v>328</v>
      </c>
      <c r="F319" s="16">
        <v>610</v>
      </c>
      <c r="G319" s="33">
        <v>4700</v>
      </c>
      <c r="H319" s="33">
        <v>0</v>
      </c>
      <c r="I319" s="33">
        <v>0</v>
      </c>
    </row>
    <row r="320" spans="1:9" s="71" customFormat="1" ht="46.8" x14ac:dyDescent="0.3">
      <c r="A320" s="17" t="s">
        <v>236</v>
      </c>
      <c r="B320" s="18" t="s">
        <v>56</v>
      </c>
      <c r="C320" s="19" t="s">
        <v>48</v>
      </c>
      <c r="D320" s="25" t="s">
        <v>32</v>
      </c>
      <c r="E320" s="29" t="s">
        <v>233</v>
      </c>
      <c r="F320" s="29"/>
      <c r="G320" s="20">
        <f t="shared" si="118"/>
        <v>327.5</v>
      </c>
      <c r="H320" s="21">
        <f t="shared" si="118"/>
        <v>327.5</v>
      </c>
      <c r="I320" s="21">
        <f t="shared" si="118"/>
        <v>0</v>
      </c>
    </row>
    <row r="321" spans="1:9" s="71" customFormat="1" ht="46.8" x14ac:dyDescent="0.3">
      <c r="A321" s="51" t="s">
        <v>287</v>
      </c>
      <c r="B321" s="18" t="s">
        <v>56</v>
      </c>
      <c r="C321" s="19" t="s">
        <v>48</v>
      </c>
      <c r="D321" s="25" t="s">
        <v>32</v>
      </c>
      <c r="E321" s="29" t="s">
        <v>233</v>
      </c>
      <c r="F321" s="29">
        <v>600</v>
      </c>
      <c r="G321" s="20">
        <f t="shared" si="118"/>
        <v>327.5</v>
      </c>
      <c r="H321" s="21">
        <f t="shared" si="118"/>
        <v>327.5</v>
      </c>
      <c r="I321" s="21">
        <f t="shared" si="118"/>
        <v>0</v>
      </c>
    </row>
    <row r="322" spans="1:9" s="71" customFormat="1" x14ac:dyDescent="0.3">
      <c r="A322" s="17" t="s">
        <v>49</v>
      </c>
      <c r="B322" s="18" t="s">
        <v>56</v>
      </c>
      <c r="C322" s="19" t="s">
        <v>48</v>
      </c>
      <c r="D322" s="25" t="s">
        <v>32</v>
      </c>
      <c r="E322" s="29" t="s">
        <v>233</v>
      </c>
      <c r="F322" s="29">
        <v>610</v>
      </c>
      <c r="G322" s="20">
        <v>327.5</v>
      </c>
      <c r="H322" s="21">
        <v>327.5</v>
      </c>
      <c r="I322" s="21">
        <v>0</v>
      </c>
    </row>
    <row r="323" spans="1:9" s="71" customFormat="1" ht="31.2" x14ac:dyDescent="0.3">
      <c r="A323" s="17" t="s">
        <v>62</v>
      </c>
      <c r="B323" s="18" t="s">
        <v>56</v>
      </c>
      <c r="C323" s="19" t="s">
        <v>48</v>
      </c>
      <c r="D323" s="25" t="s">
        <v>32</v>
      </c>
      <c r="E323" s="29" t="s">
        <v>76</v>
      </c>
      <c r="F323" s="29"/>
      <c r="G323" s="33">
        <f>G324</f>
        <v>54353.4</v>
      </c>
      <c r="H323" s="33">
        <f t="shared" ref="H323:I323" si="120">H324</f>
        <v>54349</v>
      </c>
      <c r="I323" s="33">
        <f t="shared" si="120"/>
        <v>54349</v>
      </c>
    </row>
    <row r="324" spans="1:9" s="71" customFormat="1" ht="31.2" x14ac:dyDescent="0.3">
      <c r="A324" s="24" t="s">
        <v>83</v>
      </c>
      <c r="B324" s="18" t="s">
        <v>56</v>
      </c>
      <c r="C324" s="30" t="s">
        <v>48</v>
      </c>
      <c r="D324" s="31" t="s">
        <v>32</v>
      </c>
      <c r="E324" s="32" t="s">
        <v>84</v>
      </c>
      <c r="F324" s="32"/>
      <c r="G324" s="33">
        <f>G325+G328</f>
        <v>54353.4</v>
      </c>
      <c r="H324" s="33">
        <f>H325+H328</f>
        <v>54349</v>
      </c>
      <c r="I324" s="33">
        <f>I325+I328</f>
        <v>54349</v>
      </c>
    </row>
    <row r="325" spans="1:9" s="71" customFormat="1" ht="46.8" x14ac:dyDescent="0.3">
      <c r="A325" s="24" t="s">
        <v>18</v>
      </c>
      <c r="B325" s="18" t="s">
        <v>56</v>
      </c>
      <c r="C325" s="30" t="s">
        <v>48</v>
      </c>
      <c r="D325" s="31" t="s">
        <v>32</v>
      </c>
      <c r="E325" s="32" t="s">
        <v>93</v>
      </c>
      <c r="F325" s="32"/>
      <c r="G325" s="33">
        <f>G326</f>
        <v>54126.200000000004</v>
      </c>
      <c r="H325" s="33">
        <f t="shared" ref="H325:I325" si="121">H326</f>
        <v>54121.8</v>
      </c>
      <c r="I325" s="33">
        <f t="shared" si="121"/>
        <v>54121.8</v>
      </c>
    </row>
    <row r="326" spans="1:9" s="71" customFormat="1" ht="46.8" x14ac:dyDescent="0.3">
      <c r="A326" s="17" t="s">
        <v>287</v>
      </c>
      <c r="B326" s="18" t="s">
        <v>56</v>
      </c>
      <c r="C326" s="19" t="s">
        <v>48</v>
      </c>
      <c r="D326" s="19" t="s">
        <v>32</v>
      </c>
      <c r="E326" s="16" t="s">
        <v>93</v>
      </c>
      <c r="F326" s="16">
        <v>600</v>
      </c>
      <c r="G326" s="33">
        <f>G327</f>
        <v>54126.200000000004</v>
      </c>
      <c r="H326" s="33">
        <f t="shared" ref="H326:I326" si="122">H327</f>
        <v>54121.8</v>
      </c>
      <c r="I326" s="33">
        <f t="shared" si="122"/>
        <v>54121.8</v>
      </c>
    </row>
    <row r="327" spans="1:9" s="71" customFormat="1" x14ac:dyDescent="0.3">
      <c r="A327" s="17" t="s">
        <v>49</v>
      </c>
      <c r="B327" s="18" t="s">
        <v>56</v>
      </c>
      <c r="C327" s="19" t="s">
        <v>48</v>
      </c>
      <c r="D327" s="19" t="s">
        <v>32</v>
      </c>
      <c r="E327" s="16" t="s">
        <v>93</v>
      </c>
      <c r="F327" s="16">
        <v>610</v>
      </c>
      <c r="G327" s="33">
        <f>54121.8+4.4</f>
        <v>54126.200000000004</v>
      </c>
      <c r="H327" s="33">
        <v>54121.8</v>
      </c>
      <c r="I327" s="33">
        <v>54121.8</v>
      </c>
    </row>
    <row r="328" spans="1:9" s="71" customFormat="1" ht="78" x14ac:dyDescent="0.3">
      <c r="A328" s="17" t="s">
        <v>85</v>
      </c>
      <c r="B328" s="18" t="s">
        <v>56</v>
      </c>
      <c r="C328" s="19" t="s">
        <v>48</v>
      </c>
      <c r="D328" s="19" t="s">
        <v>32</v>
      </c>
      <c r="E328" s="16" t="s">
        <v>94</v>
      </c>
      <c r="F328" s="16"/>
      <c r="G328" s="33">
        <f>G329</f>
        <v>227.2</v>
      </c>
      <c r="H328" s="33">
        <f t="shared" ref="H328:I328" si="123">H329</f>
        <v>227.2</v>
      </c>
      <c r="I328" s="33">
        <f t="shared" si="123"/>
        <v>227.2</v>
      </c>
    </row>
    <row r="329" spans="1:9" s="71" customFormat="1" ht="46.8" x14ac:dyDescent="0.3">
      <c r="A329" s="17" t="s">
        <v>287</v>
      </c>
      <c r="B329" s="18" t="s">
        <v>56</v>
      </c>
      <c r="C329" s="19" t="s">
        <v>48</v>
      </c>
      <c r="D329" s="19" t="s">
        <v>32</v>
      </c>
      <c r="E329" s="16" t="s">
        <v>94</v>
      </c>
      <c r="F329" s="16">
        <v>600</v>
      </c>
      <c r="G329" s="33">
        <f>G330</f>
        <v>227.2</v>
      </c>
      <c r="H329" s="33">
        <f t="shared" ref="H329:I329" si="124">H330</f>
        <v>227.2</v>
      </c>
      <c r="I329" s="33">
        <f t="shared" si="124"/>
        <v>227.2</v>
      </c>
    </row>
    <row r="330" spans="1:9" s="71" customFormat="1" x14ac:dyDescent="0.3">
      <c r="A330" s="17" t="s">
        <v>49</v>
      </c>
      <c r="B330" s="18" t="s">
        <v>56</v>
      </c>
      <c r="C330" s="19" t="s">
        <v>48</v>
      </c>
      <c r="D330" s="19" t="s">
        <v>32</v>
      </c>
      <c r="E330" s="16" t="s">
        <v>94</v>
      </c>
      <c r="F330" s="16">
        <v>610</v>
      </c>
      <c r="G330" s="33">
        <v>227.2</v>
      </c>
      <c r="H330" s="21">
        <v>227.2</v>
      </c>
      <c r="I330" s="21">
        <v>227.2</v>
      </c>
    </row>
    <row r="331" spans="1:9" s="71" customFormat="1" x14ac:dyDescent="0.3">
      <c r="A331" s="13" t="s">
        <v>19</v>
      </c>
      <c r="B331" s="14" t="s">
        <v>56</v>
      </c>
      <c r="C331" s="15" t="s">
        <v>48</v>
      </c>
      <c r="D331" s="15" t="s">
        <v>45</v>
      </c>
      <c r="E331" s="16"/>
      <c r="F331" s="27"/>
      <c r="G331" s="112">
        <f>G332+G363</f>
        <v>283802</v>
      </c>
      <c r="H331" s="112">
        <f>H332+H363</f>
        <v>253955.4</v>
      </c>
      <c r="I331" s="112">
        <f>I332+I363</f>
        <v>259368.10000000003</v>
      </c>
    </row>
    <row r="332" spans="1:9" s="71" customFormat="1" ht="31.2" x14ac:dyDescent="0.3">
      <c r="A332" s="17" t="s">
        <v>247</v>
      </c>
      <c r="B332" s="18" t="s">
        <v>56</v>
      </c>
      <c r="C332" s="19" t="s">
        <v>48</v>
      </c>
      <c r="D332" s="19" t="s">
        <v>45</v>
      </c>
      <c r="E332" s="16" t="s">
        <v>80</v>
      </c>
      <c r="F332" s="16"/>
      <c r="G332" s="65">
        <f>G333</f>
        <v>82124.900000000009</v>
      </c>
      <c r="H332" s="65">
        <f t="shared" ref="H332:I332" si="125">H333</f>
        <v>54818.899999999994</v>
      </c>
      <c r="I332" s="65">
        <f t="shared" si="125"/>
        <v>56265.2</v>
      </c>
    </row>
    <row r="333" spans="1:9" s="71" customFormat="1" ht="31.2" x14ac:dyDescent="0.3">
      <c r="A333" s="53" t="s">
        <v>181</v>
      </c>
      <c r="B333" s="18" t="s">
        <v>56</v>
      </c>
      <c r="C333" s="19" t="s">
        <v>48</v>
      </c>
      <c r="D333" s="19" t="s">
        <v>45</v>
      </c>
      <c r="E333" s="16" t="s">
        <v>159</v>
      </c>
      <c r="F333" s="16"/>
      <c r="G333" s="65">
        <f>G334+G359</f>
        <v>82124.900000000009</v>
      </c>
      <c r="H333" s="65">
        <f>H334+H359</f>
        <v>54818.899999999994</v>
      </c>
      <c r="I333" s="65">
        <f>I334+I359</f>
        <v>56265.2</v>
      </c>
    </row>
    <row r="334" spans="1:9" s="71" customFormat="1" ht="31.2" x14ac:dyDescent="0.3">
      <c r="A334" s="53" t="s">
        <v>182</v>
      </c>
      <c r="B334" s="18" t="s">
        <v>56</v>
      </c>
      <c r="C334" s="19" t="s">
        <v>48</v>
      </c>
      <c r="D334" s="19" t="s">
        <v>45</v>
      </c>
      <c r="E334" s="16" t="s">
        <v>160</v>
      </c>
      <c r="F334" s="16"/>
      <c r="G334" s="65">
        <f>G335+G344+G356+G338+G341+G347+G350+G353</f>
        <v>58480.500000000007</v>
      </c>
      <c r="H334" s="65">
        <f t="shared" ref="H334:I334" si="126">H335+H344+H356+H338+H341</f>
        <v>31053.899999999998</v>
      </c>
      <c r="I334" s="65">
        <f t="shared" si="126"/>
        <v>32315.5</v>
      </c>
    </row>
    <row r="335" spans="1:9" s="71" customFormat="1" ht="31.2" x14ac:dyDescent="0.3">
      <c r="A335" s="17" t="s">
        <v>288</v>
      </c>
      <c r="B335" s="18" t="s">
        <v>56</v>
      </c>
      <c r="C335" s="19" t="s">
        <v>48</v>
      </c>
      <c r="D335" s="19" t="s">
        <v>45</v>
      </c>
      <c r="E335" s="16" t="s">
        <v>326</v>
      </c>
      <c r="F335" s="16"/>
      <c r="G335" s="33">
        <f>G336</f>
        <v>1557</v>
      </c>
      <c r="H335" s="33">
        <f t="shared" ref="H335:I335" si="127">H336</f>
        <v>0</v>
      </c>
      <c r="I335" s="33">
        <f t="shared" si="127"/>
        <v>0</v>
      </c>
    </row>
    <row r="336" spans="1:9" s="71" customFormat="1" ht="46.8" x14ac:dyDescent="0.3">
      <c r="A336" s="17" t="s">
        <v>287</v>
      </c>
      <c r="B336" s="18" t="s">
        <v>56</v>
      </c>
      <c r="C336" s="19" t="s">
        <v>48</v>
      </c>
      <c r="D336" s="19" t="s">
        <v>45</v>
      </c>
      <c r="E336" s="16" t="s">
        <v>326</v>
      </c>
      <c r="F336" s="16">
        <v>600</v>
      </c>
      <c r="G336" s="33">
        <f>G337</f>
        <v>1557</v>
      </c>
      <c r="H336" s="33">
        <f t="shared" ref="H336:I336" si="128">H337</f>
        <v>0</v>
      </c>
      <c r="I336" s="33">
        <f t="shared" si="128"/>
        <v>0</v>
      </c>
    </row>
    <row r="337" spans="1:9" s="71" customFormat="1" x14ac:dyDescent="0.3">
      <c r="A337" s="17" t="s">
        <v>49</v>
      </c>
      <c r="B337" s="18" t="s">
        <v>56</v>
      </c>
      <c r="C337" s="19" t="s">
        <v>48</v>
      </c>
      <c r="D337" s="19" t="s">
        <v>45</v>
      </c>
      <c r="E337" s="16" t="s">
        <v>326</v>
      </c>
      <c r="F337" s="16">
        <v>610</v>
      </c>
      <c r="G337" s="33">
        <v>1557</v>
      </c>
      <c r="H337" s="33"/>
      <c r="I337" s="33"/>
    </row>
    <row r="338" spans="1:9" s="71" customFormat="1" ht="46.8" x14ac:dyDescent="0.3">
      <c r="A338" s="17" t="s">
        <v>338</v>
      </c>
      <c r="B338" s="18" t="s">
        <v>56</v>
      </c>
      <c r="C338" s="19" t="s">
        <v>48</v>
      </c>
      <c r="D338" s="19" t="s">
        <v>45</v>
      </c>
      <c r="E338" s="16" t="s">
        <v>337</v>
      </c>
      <c r="F338" s="16"/>
      <c r="G338" s="33">
        <f>G339</f>
        <v>790</v>
      </c>
      <c r="H338" s="33">
        <f t="shared" ref="H338:I339" si="129">H339</f>
        <v>820.6</v>
      </c>
      <c r="I338" s="33">
        <f t="shared" si="129"/>
        <v>853.4</v>
      </c>
    </row>
    <row r="339" spans="1:9" s="71" customFormat="1" ht="46.8" x14ac:dyDescent="0.3">
      <c r="A339" s="17" t="s">
        <v>287</v>
      </c>
      <c r="B339" s="18" t="s">
        <v>56</v>
      </c>
      <c r="C339" s="19" t="s">
        <v>48</v>
      </c>
      <c r="D339" s="19" t="s">
        <v>45</v>
      </c>
      <c r="E339" s="16" t="s">
        <v>337</v>
      </c>
      <c r="F339" s="16">
        <v>600</v>
      </c>
      <c r="G339" s="33">
        <f>G340</f>
        <v>790</v>
      </c>
      <c r="H339" s="33">
        <f t="shared" si="129"/>
        <v>820.6</v>
      </c>
      <c r="I339" s="33">
        <f t="shared" si="129"/>
        <v>853.4</v>
      </c>
    </row>
    <row r="340" spans="1:9" s="71" customFormat="1" x14ac:dyDescent="0.3">
      <c r="A340" s="17" t="s">
        <v>49</v>
      </c>
      <c r="B340" s="18" t="s">
        <v>56</v>
      </c>
      <c r="C340" s="19" t="s">
        <v>48</v>
      </c>
      <c r="D340" s="19" t="s">
        <v>45</v>
      </c>
      <c r="E340" s="16" t="s">
        <v>337</v>
      </c>
      <c r="F340" s="16">
        <v>610</v>
      </c>
      <c r="G340" s="33">
        <f>789+1</f>
        <v>790</v>
      </c>
      <c r="H340" s="33">
        <v>820.6</v>
      </c>
      <c r="I340" s="33">
        <v>853.4</v>
      </c>
    </row>
    <row r="341" spans="1:9" s="71" customFormat="1" ht="78" x14ac:dyDescent="0.3">
      <c r="A341" s="17" t="s">
        <v>369</v>
      </c>
      <c r="B341" s="18" t="s">
        <v>56</v>
      </c>
      <c r="C341" s="19" t="s">
        <v>48</v>
      </c>
      <c r="D341" s="25" t="s">
        <v>45</v>
      </c>
      <c r="E341" s="29" t="s">
        <v>370</v>
      </c>
      <c r="F341" s="32"/>
      <c r="G341" s="33">
        <f t="shared" ref="G341:I342" si="130">G342</f>
        <v>6846.3</v>
      </c>
      <c r="H341" s="33">
        <f t="shared" si="130"/>
        <v>6002.7</v>
      </c>
      <c r="I341" s="33">
        <f t="shared" si="130"/>
        <v>5742.3</v>
      </c>
    </row>
    <row r="342" spans="1:9" s="71" customFormat="1" ht="46.8" x14ac:dyDescent="0.3">
      <c r="A342" s="17" t="s">
        <v>287</v>
      </c>
      <c r="B342" s="18" t="s">
        <v>56</v>
      </c>
      <c r="C342" s="19" t="s">
        <v>48</v>
      </c>
      <c r="D342" s="25" t="s">
        <v>45</v>
      </c>
      <c r="E342" s="29" t="s">
        <v>370</v>
      </c>
      <c r="F342" s="32">
        <v>600</v>
      </c>
      <c r="G342" s="33">
        <f t="shared" si="130"/>
        <v>6846.3</v>
      </c>
      <c r="H342" s="33">
        <f t="shared" si="130"/>
        <v>6002.7</v>
      </c>
      <c r="I342" s="33">
        <f t="shared" si="130"/>
        <v>5742.3</v>
      </c>
    </row>
    <row r="343" spans="1:9" s="71" customFormat="1" x14ac:dyDescent="0.3">
      <c r="A343" s="17" t="s">
        <v>49</v>
      </c>
      <c r="B343" s="18" t="s">
        <v>56</v>
      </c>
      <c r="C343" s="19" t="s">
        <v>48</v>
      </c>
      <c r="D343" s="25" t="s">
        <v>45</v>
      </c>
      <c r="E343" s="29" t="s">
        <v>370</v>
      </c>
      <c r="F343" s="32">
        <v>610</v>
      </c>
      <c r="G343" s="33">
        <v>6846.3</v>
      </c>
      <c r="H343" s="33">
        <v>6002.7</v>
      </c>
      <c r="I343" s="33">
        <v>5742.3</v>
      </c>
    </row>
    <row r="344" spans="1:9" s="71" customFormat="1" ht="31.2" x14ac:dyDescent="0.3">
      <c r="A344" s="17" t="s">
        <v>288</v>
      </c>
      <c r="B344" s="18" t="s">
        <v>56</v>
      </c>
      <c r="C344" s="19" t="s">
        <v>48</v>
      </c>
      <c r="D344" s="19" t="s">
        <v>45</v>
      </c>
      <c r="E344" s="16" t="s">
        <v>327</v>
      </c>
      <c r="F344" s="16"/>
      <c r="G344" s="20">
        <f>G345</f>
        <v>1557</v>
      </c>
      <c r="H344" s="20">
        <f t="shared" ref="H344:I344" si="131">H345</f>
        <v>0</v>
      </c>
      <c r="I344" s="33">
        <f t="shared" si="131"/>
        <v>0</v>
      </c>
    </row>
    <row r="345" spans="1:9" s="71" customFormat="1" ht="46.8" x14ac:dyDescent="0.3">
      <c r="A345" s="17" t="s">
        <v>287</v>
      </c>
      <c r="B345" s="18" t="s">
        <v>56</v>
      </c>
      <c r="C345" s="19" t="s">
        <v>48</v>
      </c>
      <c r="D345" s="19" t="s">
        <v>45</v>
      </c>
      <c r="E345" s="16" t="s">
        <v>327</v>
      </c>
      <c r="F345" s="16">
        <v>600</v>
      </c>
      <c r="G345" s="47">
        <f>G346</f>
        <v>1557</v>
      </c>
      <c r="H345" s="47">
        <f t="shared" ref="H345:I345" si="132">H346</f>
        <v>0</v>
      </c>
      <c r="I345" s="65">
        <f t="shared" si="132"/>
        <v>0</v>
      </c>
    </row>
    <row r="346" spans="1:9" s="71" customFormat="1" x14ac:dyDescent="0.3">
      <c r="A346" s="17" t="s">
        <v>49</v>
      </c>
      <c r="B346" s="18" t="s">
        <v>56</v>
      </c>
      <c r="C346" s="19" t="s">
        <v>48</v>
      </c>
      <c r="D346" s="19" t="s">
        <v>45</v>
      </c>
      <c r="E346" s="16" t="s">
        <v>327</v>
      </c>
      <c r="F346" s="16">
        <v>610</v>
      </c>
      <c r="G346" s="47">
        <v>1557</v>
      </c>
      <c r="H346" s="47">
        <v>0</v>
      </c>
      <c r="I346" s="65">
        <v>0</v>
      </c>
    </row>
    <row r="347" spans="1:9" s="71" customFormat="1" ht="98.4" customHeight="1" x14ac:dyDescent="0.3">
      <c r="A347" s="17" t="s">
        <v>372</v>
      </c>
      <c r="B347" s="18" t="s">
        <v>56</v>
      </c>
      <c r="C347" s="19" t="s">
        <v>48</v>
      </c>
      <c r="D347" s="19" t="s">
        <v>45</v>
      </c>
      <c r="E347" s="16" t="s">
        <v>371</v>
      </c>
      <c r="F347" s="16"/>
      <c r="G347" s="20">
        <f>G348</f>
        <v>640</v>
      </c>
      <c r="H347" s="20">
        <f t="shared" ref="H347:I354" si="133">H348</f>
        <v>0</v>
      </c>
      <c r="I347" s="33">
        <f t="shared" si="133"/>
        <v>0</v>
      </c>
    </row>
    <row r="348" spans="1:9" s="71" customFormat="1" ht="34.799999999999997" customHeight="1" x14ac:dyDescent="0.3">
      <c r="A348" s="17" t="s">
        <v>287</v>
      </c>
      <c r="B348" s="18" t="s">
        <v>56</v>
      </c>
      <c r="C348" s="19" t="s">
        <v>48</v>
      </c>
      <c r="D348" s="19" t="s">
        <v>45</v>
      </c>
      <c r="E348" s="16" t="s">
        <v>371</v>
      </c>
      <c r="F348" s="16">
        <v>600</v>
      </c>
      <c r="G348" s="47">
        <f>G349</f>
        <v>640</v>
      </c>
      <c r="H348" s="47">
        <f t="shared" si="133"/>
        <v>0</v>
      </c>
      <c r="I348" s="65">
        <f t="shared" si="133"/>
        <v>0</v>
      </c>
    </row>
    <row r="349" spans="1:9" s="71" customFormat="1" x14ac:dyDescent="0.3">
      <c r="A349" s="17" t="s">
        <v>49</v>
      </c>
      <c r="B349" s="18" t="s">
        <v>56</v>
      </c>
      <c r="C349" s="19" t="s">
        <v>48</v>
      </c>
      <c r="D349" s="19" t="s">
        <v>45</v>
      </c>
      <c r="E349" s="16" t="s">
        <v>371</v>
      </c>
      <c r="F349" s="16">
        <v>610</v>
      </c>
      <c r="G349" s="47">
        <v>640</v>
      </c>
      <c r="H349" s="47">
        <v>0</v>
      </c>
      <c r="I349" s="65">
        <v>0</v>
      </c>
    </row>
    <row r="350" spans="1:9" s="71" customFormat="1" ht="99.6" customHeight="1" x14ac:dyDescent="0.3">
      <c r="A350" s="17" t="s">
        <v>375</v>
      </c>
      <c r="B350" s="18" t="s">
        <v>56</v>
      </c>
      <c r="C350" s="19" t="s">
        <v>48</v>
      </c>
      <c r="D350" s="19" t="s">
        <v>45</v>
      </c>
      <c r="E350" s="16" t="s">
        <v>373</v>
      </c>
      <c r="F350" s="16"/>
      <c r="G350" s="20">
        <f>G351</f>
        <v>16548.5</v>
      </c>
      <c r="H350" s="20">
        <f t="shared" si="133"/>
        <v>0</v>
      </c>
      <c r="I350" s="33">
        <f t="shared" si="133"/>
        <v>0</v>
      </c>
    </row>
    <row r="351" spans="1:9" s="71" customFormat="1" ht="30.6" customHeight="1" x14ac:dyDescent="0.3">
      <c r="A351" s="17" t="s">
        <v>287</v>
      </c>
      <c r="B351" s="18" t="s">
        <v>56</v>
      </c>
      <c r="C351" s="19" t="s">
        <v>48</v>
      </c>
      <c r="D351" s="19" t="s">
        <v>45</v>
      </c>
      <c r="E351" s="16" t="s">
        <v>373</v>
      </c>
      <c r="F351" s="16">
        <v>600</v>
      </c>
      <c r="G351" s="47">
        <f>G352</f>
        <v>16548.5</v>
      </c>
      <c r="H351" s="47">
        <f t="shared" si="133"/>
        <v>0</v>
      </c>
      <c r="I351" s="65">
        <f t="shared" si="133"/>
        <v>0</v>
      </c>
    </row>
    <row r="352" spans="1:9" s="71" customFormat="1" x14ac:dyDescent="0.3">
      <c r="A352" s="17" t="s">
        <v>49</v>
      </c>
      <c r="B352" s="18" t="s">
        <v>56</v>
      </c>
      <c r="C352" s="19" t="s">
        <v>48</v>
      </c>
      <c r="D352" s="19" t="s">
        <v>45</v>
      </c>
      <c r="E352" s="16" t="s">
        <v>373</v>
      </c>
      <c r="F352" s="16">
        <v>610</v>
      </c>
      <c r="G352" s="47">
        <v>16548.5</v>
      </c>
      <c r="H352" s="47">
        <v>0</v>
      </c>
      <c r="I352" s="65">
        <v>0</v>
      </c>
    </row>
    <row r="353" spans="1:9" s="71" customFormat="1" ht="82.2" customHeight="1" x14ac:dyDescent="0.3">
      <c r="A353" s="17" t="s">
        <v>376</v>
      </c>
      <c r="B353" s="18" t="s">
        <v>56</v>
      </c>
      <c r="C353" s="19" t="s">
        <v>48</v>
      </c>
      <c r="D353" s="19" t="s">
        <v>45</v>
      </c>
      <c r="E353" s="16" t="s">
        <v>374</v>
      </c>
      <c r="F353" s="16"/>
      <c r="G353" s="20">
        <f>G354</f>
        <v>104.4</v>
      </c>
      <c r="H353" s="20">
        <f t="shared" si="133"/>
        <v>0</v>
      </c>
      <c r="I353" s="33">
        <f t="shared" si="133"/>
        <v>0</v>
      </c>
    </row>
    <row r="354" spans="1:9" s="71" customFormat="1" ht="33" customHeight="1" x14ac:dyDescent="0.3">
      <c r="A354" s="17" t="s">
        <v>287</v>
      </c>
      <c r="B354" s="18" t="s">
        <v>56</v>
      </c>
      <c r="C354" s="19" t="s">
        <v>48</v>
      </c>
      <c r="D354" s="19" t="s">
        <v>45</v>
      </c>
      <c r="E354" s="16" t="s">
        <v>374</v>
      </c>
      <c r="F354" s="16">
        <v>600</v>
      </c>
      <c r="G354" s="47">
        <f>G355</f>
        <v>104.4</v>
      </c>
      <c r="H354" s="47">
        <f t="shared" si="133"/>
        <v>0</v>
      </c>
      <c r="I354" s="65">
        <f t="shared" si="133"/>
        <v>0</v>
      </c>
    </row>
    <row r="355" spans="1:9" s="71" customFormat="1" x14ac:dyDescent="0.3">
      <c r="A355" s="17" t="s">
        <v>49</v>
      </c>
      <c r="B355" s="18" t="s">
        <v>56</v>
      </c>
      <c r="C355" s="19" t="s">
        <v>48</v>
      </c>
      <c r="D355" s="19" t="s">
        <v>45</v>
      </c>
      <c r="E355" s="16" t="s">
        <v>374</v>
      </c>
      <c r="F355" s="16">
        <v>610</v>
      </c>
      <c r="G355" s="47">
        <v>104.4</v>
      </c>
      <c r="H355" s="47">
        <v>0</v>
      </c>
      <c r="I355" s="65">
        <v>0</v>
      </c>
    </row>
    <row r="356" spans="1:9" s="71" customFormat="1" ht="46.8" x14ac:dyDescent="0.3">
      <c r="A356" s="51" t="s">
        <v>179</v>
      </c>
      <c r="B356" s="18" t="s">
        <v>56</v>
      </c>
      <c r="C356" s="19" t="s">
        <v>48</v>
      </c>
      <c r="D356" s="19" t="s">
        <v>45</v>
      </c>
      <c r="E356" s="16" t="s">
        <v>180</v>
      </c>
      <c r="F356" s="16"/>
      <c r="G356" s="47">
        <f>G357</f>
        <v>30437.3</v>
      </c>
      <c r="H356" s="65">
        <f t="shared" ref="H356:I356" si="134">H357</f>
        <v>24230.6</v>
      </c>
      <c r="I356" s="65">
        <f t="shared" si="134"/>
        <v>25719.8</v>
      </c>
    </row>
    <row r="357" spans="1:9" s="71" customFormat="1" ht="46.8" x14ac:dyDescent="0.3">
      <c r="A357" s="17" t="s">
        <v>287</v>
      </c>
      <c r="B357" s="18" t="s">
        <v>56</v>
      </c>
      <c r="C357" s="19" t="s">
        <v>48</v>
      </c>
      <c r="D357" s="19" t="s">
        <v>45</v>
      </c>
      <c r="E357" s="16" t="s">
        <v>180</v>
      </c>
      <c r="F357" s="16">
        <v>600</v>
      </c>
      <c r="G357" s="33">
        <f>G358</f>
        <v>30437.3</v>
      </c>
      <c r="H357" s="33">
        <f t="shared" ref="H357:I357" si="135">H358</f>
        <v>24230.6</v>
      </c>
      <c r="I357" s="33">
        <f t="shared" si="135"/>
        <v>25719.8</v>
      </c>
    </row>
    <row r="358" spans="1:9" s="71" customFormat="1" x14ac:dyDescent="0.3">
      <c r="A358" s="17" t="s">
        <v>49</v>
      </c>
      <c r="B358" s="18" t="s">
        <v>56</v>
      </c>
      <c r="C358" s="19" t="s">
        <v>48</v>
      </c>
      <c r="D358" s="19" t="s">
        <v>45</v>
      </c>
      <c r="E358" s="16" t="s">
        <v>180</v>
      </c>
      <c r="F358" s="16">
        <v>610</v>
      </c>
      <c r="G358" s="33">
        <v>30437.3</v>
      </c>
      <c r="H358" s="21">
        <v>24230.6</v>
      </c>
      <c r="I358" s="21">
        <v>25719.8</v>
      </c>
    </row>
    <row r="359" spans="1:9" s="71" customFormat="1" ht="33.6" customHeight="1" x14ac:dyDescent="0.3">
      <c r="A359" s="126" t="s">
        <v>381</v>
      </c>
      <c r="B359" s="18" t="s">
        <v>56</v>
      </c>
      <c r="C359" s="19" t="s">
        <v>48</v>
      </c>
      <c r="D359" s="19" t="s">
        <v>45</v>
      </c>
      <c r="E359" s="29" t="s">
        <v>377</v>
      </c>
      <c r="F359" s="29"/>
      <c r="G359" s="33">
        <f>G360</f>
        <v>23644.400000000001</v>
      </c>
      <c r="H359" s="33">
        <f t="shared" ref="H359:I361" si="136">H360</f>
        <v>23765</v>
      </c>
      <c r="I359" s="33">
        <f t="shared" si="136"/>
        <v>23949.7</v>
      </c>
    </row>
    <row r="360" spans="1:9" s="71" customFormat="1" ht="126.6" customHeight="1" x14ac:dyDescent="0.3">
      <c r="A360" s="17" t="s">
        <v>380</v>
      </c>
      <c r="B360" s="18" t="s">
        <v>56</v>
      </c>
      <c r="C360" s="19" t="s">
        <v>48</v>
      </c>
      <c r="D360" s="19" t="s">
        <v>45</v>
      </c>
      <c r="E360" s="29" t="s">
        <v>378</v>
      </c>
      <c r="F360" s="29"/>
      <c r="G360" s="33">
        <f>G361</f>
        <v>23644.400000000001</v>
      </c>
      <c r="H360" s="33">
        <f t="shared" si="136"/>
        <v>23765</v>
      </c>
      <c r="I360" s="33">
        <f t="shared" si="136"/>
        <v>23949.7</v>
      </c>
    </row>
    <row r="361" spans="1:9" s="71" customFormat="1" ht="37.200000000000003" customHeight="1" x14ac:dyDescent="0.3">
      <c r="A361" s="17" t="s">
        <v>287</v>
      </c>
      <c r="B361" s="18" t="s">
        <v>56</v>
      </c>
      <c r="C361" s="19" t="s">
        <v>48</v>
      </c>
      <c r="D361" s="19" t="s">
        <v>45</v>
      </c>
      <c r="E361" s="29" t="s">
        <v>378</v>
      </c>
      <c r="F361" s="29">
        <v>600</v>
      </c>
      <c r="G361" s="33">
        <f>G362</f>
        <v>23644.400000000001</v>
      </c>
      <c r="H361" s="33">
        <f t="shared" si="136"/>
        <v>23765</v>
      </c>
      <c r="I361" s="33">
        <f t="shared" si="136"/>
        <v>23949.7</v>
      </c>
    </row>
    <row r="362" spans="1:9" s="71" customFormat="1" x14ac:dyDescent="0.3">
      <c r="A362" s="17" t="s">
        <v>49</v>
      </c>
      <c r="B362" s="18" t="s">
        <v>56</v>
      </c>
      <c r="C362" s="19" t="s">
        <v>48</v>
      </c>
      <c r="D362" s="19" t="s">
        <v>45</v>
      </c>
      <c r="E362" s="29" t="s">
        <v>378</v>
      </c>
      <c r="F362" s="29">
        <v>610</v>
      </c>
      <c r="G362" s="33">
        <v>23644.400000000001</v>
      </c>
      <c r="H362" s="21">
        <v>23765</v>
      </c>
      <c r="I362" s="21">
        <v>23949.7</v>
      </c>
    </row>
    <row r="363" spans="1:9" s="71" customFormat="1" ht="31.2" x14ac:dyDescent="0.3">
      <c r="A363" s="17" t="s">
        <v>62</v>
      </c>
      <c r="B363" s="18" t="s">
        <v>56</v>
      </c>
      <c r="C363" s="19" t="s">
        <v>48</v>
      </c>
      <c r="D363" s="25" t="s">
        <v>45</v>
      </c>
      <c r="E363" s="29" t="s">
        <v>76</v>
      </c>
      <c r="F363" s="29"/>
      <c r="G363" s="33">
        <f>G364</f>
        <v>201677.1</v>
      </c>
      <c r="H363" s="33">
        <f t="shared" ref="H363:I363" si="137">H364</f>
        <v>199136.5</v>
      </c>
      <c r="I363" s="33">
        <f t="shared" si="137"/>
        <v>203102.90000000002</v>
      </c>
    </row>
    <row r="364" spans="1:9" s="71" customFormat="1" ht="31.2" x14ac:dyDescent="0.3">
      <c r="A364" s="24" t="s">
        <v>83</v>
      </c>
      <c r="B364" s="18" t="s">
        <v>56</v>
      </c>
      <c r="C364" s="30" t="s">
        <v>48</v>
      </c>
      <c r="D364" s="31" t="s">
        <v>45</v>
      </c>
      <c r="E364" s="32" t="s">
        <v>84</v>
      </c>
      <c r="F364" s="32"/>
      <c r="G364" s="33">
        <f>G365+G368</f>
        <v>201677.1</v>
      </c>
      <c r="H364" s="33">
        <f t="shared" ref="H364:I364" si="138">H365+H368</f>
        <v>199136.5</v>
      </c>
      <c r="I364" s="33">
        <f t="shared" si="138"/>
        <v>203102.90000000002</v>
      </c>
    </row>
    <row r="365" spans="1:9" ht="31.2" x14ac:dyDescent="0.3">
      <c r="A365" s="106" t="s">
        <v>140</v>
      </c>
      <c r="B365" s="18" t="s">
        <v>56</v>
      </c>
      <c r="C365" s="48" t="s">
        <v>48</v>
      </c>
      <c r="D365" s="49" t="s">
        <v>45</v>
      </c>
      <c r="E365" s="107" t="s">
        <v>95</v>
      </c>
      <c r="F365" s="107"/>
      <c r="G365" s="108">
        <f>G366</f>
        <v>198513.4</v>
      </c>
      <c r="H365" s="108">
        <f t="shared" ref="H365:I365" si="139">H366</f>
        <v>195972.8</v>
      </c>
      <c r="I365" s="108">
        <f t="shared" si="139"/>
        <v>199939.20000000001</v>
      </c>
    </row>
    <row r="366" spans="1:9" s="71" customFormat="1" ht="46.8" x14ac:dyDescent="0.3">
      <c r="A366" s="17" t="s">
        <v>287</v>
      </c>
      <c r="B366" s="18" t="s">
        <v>56</v>
      </c>
      <c r="C366" s="19" t="s">
        <v>48</v>
      </c>
      <c r="D366" s="19" t="s">
        <v>45</v>
      </c>
      <c r="E366" s="16" t="s">
        <v>95</v>
      </c>
      <c r="F366" s="16">
        <v>600</v>
      </c>
      <c r="G366" s="33">
        <f>G367</f>
        <v>198513.4</v>
      </c>
      <c r="H366" s="33">
        <f t="shared" ref="H366:I366" si="140">H367</f>
        <v>195972.8</v>
      </c>
      <c r="I366" s="33">
        <f t="shared" si="140"/>
        <v>199939.20000000001</v>
      </c>
    </row>
    <row r="367" spans="1:9" s="71" customFormat="1" x14ac:dyDescent="0.3">
      <c r="A367" s="17" t="s">
        <v>49</v>
      </c>
      <c r="B367" s="18" t="s">
        <v>56</v>
      </c>
      <c r="C367" s="19" t="s">
        <v>48</v>
      </c>
      <c r="D367" s="19" t="s">
        <v>45</v>
      </c>
      <c r="E367" s="16" t="s">
        <v>95</v>
      </c>
      <c r="F367" s="16">
        <v>610</v>
      </c>
      <c r="G367" s="33">
        <f>198496.8+16.6</f>
        <v>198513.4</v>
      </c>
      <c r="H367" s="21">
        <v>195972.8</v>
      </c>
      <c r="I367" s="21">
        <v>199939.20000000001</v>
      </c>
    </row>
    <row r="368" spans="1:9" s="71" customFormat="1" ht="78" x14ac:dyDescent="0.3">
      <c r="A368" s="17" t="s">
        <v>129</v>
      </c>
      <c r="B368" s="18" t="s">
        <v>56</v>
      </c>
      <c r="C368" s="19" t="s">
        <v>48</v>
      </c>
      <c r="D368" s="19" t="s">
        <v>45</v>
      </c>
      <c r="E368" s="16" t="s">
        <v>96</v>
      </c>
      <c r="F368" s="16"/>
      <c r="G368" s="33">
        <f>G369</f>
        <v>3163.7</v>
      </c>
      <c r="H368" s="33">
        <f t="shared" ref="H368:I368" si="141">H369</f>
        <v>3163.7</v>
      </c>
      <c r="I368" s="33">
        <f t="shared" si="141"/>
        <v>3163.7</v>
      </c>
    </row>
    <row r="369" spans="1:9" s="71" customFormat="1" ht="46.8" x14ac:dyDescent="0.3">
      <c r="A369" s="17" t="s">
        <v>287</v>
      </c>
      <c r="B369" s="18" t="s">
        <v>56</v>
      </c>
      <c r="C369" s="19" t="s">
        <v>48</v>
      </c>
      <c r="D369" s="19" t="s">
        <v>45</v>
      </c>
      <c r="E369" s="16" t="s">
        <v>96</v>
      </c>
      <c r="F369" s="16">
        <v>600</v>
      </c>
      <c r="G369" s="33">
        <f>G370</f>
        <v>3163.7</v>
      </c>
      <c r="H369" s="33">
        <f t="shared" ref="H369:I369" si="142">H370</f>
        <v>3163.7</v>
      </c>
      <c r="I369" s="33">
        <f t="shared" si="142"/>
        <v>3163.7</v>
      </c>
    </row>
    <row r="370" spans="1:9" s="71" customFormat="1" x14ac:dyDescent="0.3">
      <c r="A370" s="17" t="s">
        <v>49</v>
      </c>
      <c r="B370" s="18" t="s">
        <v>56</v>
      </c>
      <c r="C370" s="19" t="s">
        <v>48</v>
      </c>
      <c r="D370" s="19" t="s">
        <v>45</v>
      </c>
      <c r="E370" s="16" t="s">
        <v>96</v>
      </c>
      <c r="F370" s="16">
        <v>610</v>
      </c>
      <c r="G370" s="20">
        <v>3163.7</v>
      </c>
      <c r="H370" s="21">
        <v>3163.7</v>
      </c>
      <c r="I370" s="21">
        <v>3163.7</v>
      </c>
    </row>
    <row r="371" spans="1:9" s="71" customFormat="1" x14ac:dyDescent="0.3">
      <c r="A371" s="35" t="s">
        <v>141</v>
      </c>
      <c r="B371" s="14" t="s">
        <v>56</v>
      </c>
      <c r="C371" s="15" t="s">
        <v>48</v>
      </c>
      <c r="D371" s="15" t="s">
        <v>33</v>
      </c>
      <c r="E371" s="27"/>
      <c r="F371" s="27"/>
      <c r="G371" s="114">
        <f>G372+G389</f>
        <v>27896.9</v>
      </c>
      <c r="H371" s="114">
        <f t="shared" ref="H371:I371" si="143">H372+H389</f>
        <v>15336.8</v>
      </c>
      <c r="I371" s="114">
        <f t="shared" si="143"/>
        <v>15390.2</v>
      </c>
    </row>
    <row r="372" spans="1:9" s="71" customFormat="1" ht="31.2" x14ac:dyDescent="0.3">
      <c r="A372" s="17" t="s">
        <v>221</v>
      </c>
      <c r="B372" s="18" t="s">
        <v>56</v>
      </c>
      <c r="C372" s="19" t="s">
        <v>48</v>
      </c>
      <c r="D372" s="19" t="s">
        <v>33</v>
      </c>
      <c r="E372" s="16" t="s">
        <v>80</v>
      </c>
      <c r="F372" s="16"/>
      <c r="G372" s="65">
        <f>G373+G384</f>
        <v>20338.8</v>
      </c>
      <c r="H372" s="65">
        <f>H373+H384</f>
        <v>15336.8</v>
      </c>
      <c r="I372" s="65">
        <f>I373+I384</f>
        <v>15390.2</v>
      </c>
    </row>
    <row r="373" spans="1:9" s="71" customFormat="1" ht="31.2" x14ac:dyDescent="0.3">
      <c r="A373" s="53" t="s">
        <v>173</v>
      </c>
      <c r="B373" s="18" t="s">
        <v>56</v>
      </c>
      <c r="C373" s="19" t="s">
        <v>48</v>
      </c>
      <c r="D373" s="19" t="s">
        <v>33</v>
      </c>
      <c r="E373" s="16" t="s">
        <v>171</v>
      </c>
      <c r="F373" s="16"/>
      <c r="G373" s="65">
        <f>G374</f>
        <v>20105</v>
      </c>
      <c r="H373" s="65">
        <f t="shared" ref="H373:I382" si="144">H374</f>
        <v>15336.8</v>
      </c>
      <c r="I373" s="65">
        <f t="shared" si="144"/>
        <v>15390.2</v>
      </c>
    </row>
    <row r="374" spans="1:9" s="71" customFormat="1" ht="31.2" x14ac:dyDescent="0.3">
      <c r="A374" s="53" t="s">
        <v>174</v>
      </c>
      <c r="B374" s="18" t="s">
        <v>56</v>
      </c>
      <c r="C374" s="19" t="s">
        <v>48</v>
      </c>
      <c r="D374" s="19" t="s">
        <v>33</v>
      </c>
      <c r="E374" s="16" t="s">
        <v>172</v>
      </c>
      <c r="F374" s="16"/>
      <c r="G374" s="65">
        <f>G381+G375+G378</f>
        <v>20105</v>
      </c>
      <c r="H374" s="65">
        <f t="shared" ref="H374:I374" si="145">H381+H375+H378</f>
        <v>15336.8</v>
      </c>
      <c r="I374" s="65">
        <f t="shared" si="145"/>
        <v>15390.2</v>
      </c>
    </row>
    <row r="375" spans="1:9" s="71" customFormat="1" ht="31.2" x14ac:dyDescent="0.3">
      <c r="A375" s="17" t="s">
        <v>288</v>
      </c>
      <c r="B375" s="18" t="s">
        <v>56</v>
      </c>
      <c r="C375" s="19" t="s">
        <v>48</v>
      </c>
      <c r="D375" s="19" t="s">
        <v>33</v>
      </c>
      <c r="E375" s="16" t="s">
        <v>382</v>
      </c>
      <c r="F375" s="16"/>
      <c r="G375" s="65">
        <f>G376</f>
        <v>898</v>
      </c>
      <c r="H375" s="65">
        <f t="shared" ref="H375:I376" si="146">H376</f>
        <v>0</v>
      </c>
      <c r="I375" s="65">
        <f t="shared" si="146"/>
        <v>0</v>
      </c>
    </row>
    <row r="376" spans="1:9" s="71" customFormat="1" ht="46.8" x14ac:dyDescent="0.3">
      <c r="A376" s="17" t="s">
        <v>287</v>
      </c>
      <c r="B376" s="18" t="s">
        <v>56</v>
      </c>
      <c r="C376" s="19" t="s">
        <v>48</v>
      </c>
      <c r="D376" s="19" t="s">
        <v>33</v>
      </c>
      <c r="E376" s="16" t="s">
        <v>382</v>
      </c>
      <c r="F376" s="16">
        <v>600</v>
      </c>
      <c r="G376" s="65">
        <f>G377</f>
        <v>898</v>
      </c>
      <c r="H376" s="65">
        <f t="shared" si="146"/>
        <v>0</v>
      </c>
      <c r="I376" s="65">
        <f t="shared" si="146"/>
        <v>0</v>
      </c>
    </row>
    <row r="377" spans="1:9" s="71" customFormat="1" x14ac:dyDescent="0.3">
      <c r="A377" s="17" t="s">
        <v>49</v>
      </c>
      <c r="B377" s="18" t="s">
        <v>56</v>
      </c>
      <c r="C377" s="19" t="s">
        <v>48</v>
      </c>
      <c r="D377" s="19" t="s">
        <v>33</v>
      </c>
      <c r="E377" s="16" t="s">
        <v>382</v>
      </c>
      <c r="F377" s="16">
        <v>610</v>
      </c>
      <c r="G377" s="65">
        <v>898</v>
      </c>
      <c r="H377" s="65">
        <v>0</v>
      </c>
      <c r="I377" s="65">
        <v>0</v>
      </c>
    </row>
    <row r="378" spans="1:9" s="71" customFormat="1" ht="62.4" x14ac:dyDescent="0.3">
      <c r="A378" s="17" t="s">
        <v>383</v>
      </c>
      <c r="B378" s="18" t="s">
        <v>56</v>
      </c>
      <c r="C378" s="19" t="s">
        <v>48</v>
      </c>
      <c r="D378" s="19" t="s">
        <v>33</v>
      </c>
      <c r="E378" s="16" t="s">
        <v>384</v>
      </c>
      <c r="F378" s="16"/>
      <c r="G378" s="65">
        <f>G379</f>
        <v>898</v>
      </c>
      <c r="H378" s="65">
        <f t="shared" ref="H378:I379" si="147">H379</f>
        <v>0</v>
      </c>
      <c r="I378" s="65">
        <f t="shared" si="147"/>
        <v>0</v>
      </c>
    </row>
    <row r="379" spans="1:9" s="71" customFormat="1" ht="46.8" x14ac:dyDescent="0.3">
      <c r="A379" s="17" t="s">
        <v>287</v>
      </c>
      <c r="B379" s="18" t="s">
        <v>56</v>
      </c>
      <c r="C379" s="19" t="s">
        <v>48</v>
      </c>
      <c r="D379" s="19" t="s">
        <v>33</v>
      </c>
      <c r="E379" s="16" t="s">
        <v>384</v>
      </c>
      <c r="F379" s="16">
        <v>600</v>
      </c>
      <c r="G379" s="65">
        <f>G380</f>
        <v>898</v>
      </c>
      <c r="H379" s="65">
        <f t="shared" si="147"/>
        <v>0</v>
      </c>
      <c r="I379" s="65">
        <f t="shared" si="147"/>
        <v>0</v>
      </c>
    </row>
    <row r="380" spans="1:9" s="71" customFormat="1" x14ac:dyDescent="0.3">
      <c r="A380" s="17" t="s">
        <v>49</v>
      </c>
      <c r="B380" s="18" t="s">
        <v>56</v>
      </c>
      <c r="C380" s="19" t="s">
        <v>48</v>
      </c>
      <c r="D380" s="19" t="s">
        <v>33</v>
      </c>
      <c r="E380" s="16" t="s">
        <v>384</v>
      </c>
      <c r="F380" s="16">
        <v>610</v>
      </c>
      <c r="G380" s="65">
        <v>898</v>
      </c>
      <c r="H380" s="65">
        <v>0</v>
      </c>
      <c r="I380" s="65">
        <v>0</v>
      </c>
    </row>
    <row r="381" spans="1:9" s="71" customFormat="1" ht="46.8" x14ac:dyDescent="0.3">
      <c r="A381" s="51" t="s">
        <v>179</v>
      </c>
      <c r="B381" s="18" t="s">
        <v>56</v>
      </c>
      <c r="C381" s="19" t="s">
        <v>48</v>
      </c>
      <c r="D381" s="19" t="s">
        <v>33</v>
      </c>
      <c r="E381" s="16" t="s">
        <v>183</v>
      </c>
      <c r="F381" s="16"/>
      <c r="G381" s="65">
        <f>G382</f>
        <v>18309</v>
      </c>
      <c r="H381" s="65">
        <f t="shared" si="144"/>
        <v>15336.8</v>
      </c>
      <c r="I381" s="65">
        <f t="shared" si="144"/>
        <v>15390.2</v>
      </c>
    </row>
    <row r="382" spans="1:9" s="71" customFormat="1" ht="46.8" x14ac:dyDescent="0.3">
      <c r="A382" s="51" t="s">
        <v>287</v>
      </c>
      <c r="B382" s="18" t="s">
        <v>56</v>
      </c>
      <c r="C382" s="19" t="s">
        <v>48</v>
      </c>
      <c r="D382" s="19" t="s">
        <v>33</v>
      </c>
      <c r="E382" s="16" t="s">
        <v>183</v>
      </c>
      <c r="F382" s="16">
        <v>600</v>
      </c>
      <c r="G382" s="65">
        <f>G383</f>
        <v>18309</v>
      </c>
      <c r="H382" s="65">
        <f t="shared" si="144"/>
        <v>15336.8</v>
      </c>
      <c r="I382" s="65">
        <f t="shared" si="144"/>
        <v>15390.2</v>
      </c>
    </row>
    <row r="383" spans="1:9" s="71" customFormat="1" x14ac:dyDescent="0.3">
      <c r="A383" s="17" t="s">
        <v>49</v>
      </c>
      <c r="B383" s="18" t="s">
        <v>56</v>
      </c>
      <c r="C383" s="19" t="s">
        <v>48</v>
      </c>
      <c r="D383" s="19" t="s">
        <v>33</v>
      </c>
      <c r="E383" s="16" t="s">
        <v>183</v>
      </c>
      <c r="F383" s="16">
        <v>610</v>
      </c>
      <c r="G383" s="33">
        <f>18469.7-160.7</f>
        <v>18309</v>
      </c>
      <c r="H383" s="21">
        <v>15336.8</v>
      </c>
      <c r="I383" s="21">
        <v>15390.2</v>
      </c>
    </row>
    <row r="384" spans="1:9" s="71" customFormat="1" ht="31.2" x14ac:dyDescent="0.3">
      <c r="A384" s="102" t="s">
        <v>169</v>
      </c>
      <c r="B384" s="18" t="s">
        <v>56</v>
      </c>
      <c r="C384" s="19" t="s">
        <v>48</v>
      </c>
      <c r="D384" s="19" t="s">
        <v>33</v>
      </c>
      <c r="E384" s="16" t="s">
        <v>167</v>
      </c>
      <c r="F384" s="16"/>
      <c r="G384" s="65">
        <f>G385</f>
        <v>233.8</v>
      </c>
      <c r="H384" s="65">
        <f t="shared" ref="H384:I385" si="148">H385</f>
        <v>0</v>
      </c>
      <c r="I384" s="65">
        <f t="shared" si="148"/>
        <v>0</v>
      </c>
    </row>
    <row r="385" spans="1:9" s="71" customFormat="1" ht="31.2" x14ac:dyDescent="0.3">
      <c r="A385" s="58" t="s">
        <v>170</v>
      </c>
      <c r="B385" s="18" t="s">
        <v>56</v>
      </c>
      <c r="C385" s="19" t="s">
        <v>48</v>
      </c>
      <c r="D385" s="19" t="s">
        <v>33</v>
      </c>
      <c r="E385" s="16" t="s">
        <v>168</v>
      </c>
      <c r="F385" s="16"/>
      <c r="G385" s="65">
        <f>G386</f>
        <v>233.8</v>
      </c>
      <c r="H385" s="65">
        <f t="shared" si="148"/>
        <v>0</v>
      </c>
      <c r="I385" s="65">
        <f t="shared" si="148"/>
        <v>0</v>
      </c>
    </row>
    <row r="386" spans="1:9" s="71" customFormat="1" ht="62.4" x14ac:dyDescent="0.3">
      <c r="A386" s="56" t="s">
        <v>210</v>
      </c>
      <c r="B386" s="18" t="s">
        <v>56</v>
      </c>
      <c r="C386" s="19" t="s">
        <v>48</v>
      </c>
      <c r="D386" s="19" t="s">
        <v>33</v>
      </c>
      <c r="E386" s="16" t="s">
        <v>209</v>
      </c>
      <c r="F386" s="16"/>
      <c r="G386" s="65">
        <f>G387</f>
        <v>233.8</v>
      </c>
      <c r="H386" s="65">
        <f t="shared" ref="H386:I386" si="149">H387</f>
        <v>0</v>
      </c>
      <c r="I386" s="65">
        <f t="shared" si="149"/>
        <v>0</v>
      </c>
    </row>
    <row r="387" spans="1:9" s="71" customFormat="1" ht="46.8" x14ac:dyDescent="0.3">
      <c r="A387" s="17" t="s">
        <v>215</v>
      </c>
      <c r="B387" s="18" t="s">
        <v>56</v>
      </c>
      <c r="C387" s="19" t="s">
        <v>48</v>
      </c>
      <c r="D387" s="19" t="s">
        <v>33</v>
      </c>
      <c r="E387" s="16" t="s">
        <v>209</v>
      </c>
      <c r="F387" s="16">
        <v>600</v>
      </c>
      <c r="G387" s="33">
        <f t="shared" ref="G387:I387" si="150">G388</f>
        <v>233.8</v>
      </c>
      <c r="H387" s="33">
        <f t="shared" si="150"/>
        <v>0</v>
      </c>
      <c r="I387" s="33">
        <f t="shared" si="150"/>
        <v>0</v>
      </c>
    </row>
    <row r="388" spans="1:9" s="71" customFormat="1" x14ac:dyDescent="0.3">
      <c r="A388" s="17" t="s">
        <v>49</v>
      </c>
      <c r="B388" s="18" t="s">
        <v>56</v>
      </c>
      <c r="C388" s="19" t="s">
        <v>48</v>
      </c>
      <c r="D388" s="19" t="s">
        <v>33</v>
      </c>
      <c r="E388" s="16" t="s">
        <v>209</v>
      </c>
      <c r="F388" s="16">
        <v>610</v>
      </c>
      <c r="G388" s="33">
        <v>233.8</v>
      </c>
      <c r="H388" s="33">
        <v>0</v>
      </c>
      <c r="I388" s="33">
        <v>0</v>
      </c>
    </row>
    <row r="389" spans="1:9" s="71" customFormat="1" ht="31.2" x14ac:dyDescent="0.3">
      <c r="A389" s="17" t="s">
        <v>62</v>
      </c>
      <c r="B389" s="18" t="s">
        <v>56</v>
      </c>
      <c r="C389" s="19" t="s">
        <v>48</v>
      </c>
      <c r="D389" s="25" t="s">
        <v>33</v>
      </c>
      <c r="E389" s="16" t="s">
        <v>76</v>
      </c>
      <c r="F389" s="16"/>
      <c r="G389" s="20">
        <f>G390</f>
        <v>7558.1</v>
      </c>
      <c r="H389" s="33">
        <f t="shared" ref="H389:I389" si="151">H390</f>
        <v>0</v>
      </c>
      <c r="I389" s="33">
        <f t="shared" si="151"/>
        <v>0</v>
      </c>
    </row>
    <row r="390" spans="1:9" s="71" customFormat="1" ht="31.2" x14ac:dyDescent="0.3">
      <c r="A390" s="51" t="s">
        <v>151</v>
      </c>
      <c r="B390" s="18" t="s">
        <v>56</v>
      </c>
      <c r="C390" s="46" t="s">
        <v>48</v>
      </c>
      <c r="D390" s="54" t="s">
        <v>33</v>
      </c>
      <c r="E390" s="52" t="s">
        <v>150</v>
      </c>
      <c r="F390" s="16"/>
      <c r="G390" s="47">
        <f>G391</f>
        <v>7558.1</v>
      </c>
      <c r="H390" s="65">
        <f>H391</f>
        <v>0</v>
      </c>
      <c r="I390" s="65">
        <f>I391</f>
        <v>0</v>
      </c>
    </row>
    <row r="391" spans="1:9" s="71" customFormat="1" ht="46.8" x14ac:dyDescent="0.3">
      <c r="A391" s="24" t="s">
        <v>187</v>
      </c>
      <c r="B391" s="18" t="s">
        <v>56</v>
      </c>
      <c r="C391" s="46" t="s">
        <v>48</v>
      </c>
      <c r="D391" s="54" t="s">
        <v>33</v>
      </c>
      <c r="E391" s="26" t="s">
        <v>186</v>
      </c>
      <c r="F391" s="16"/>
      <c r="G391" s="47">
        <f>G392</f>
        <v>7558.1</v>
      </c>
      <c r="H391" s="65">
        <f t="shared" ref="H391:I392" si="152">H392</f>
        <v>0</v>
      </c>
      <c r="I391" s="65">
        <f t="shared" si="152"/>
        <v>0</v>
      </c>
    </row>
    <row r="392" spans="1:9" s="71" customFormat="1" ht="46.8" x14ac:dyDescent="0.3">
      <c r="A392" s="17" t="s">
        <v>287</v>
      </c>
      <c r="B392" s="18" t="s">
        <v>56</v>
      </c>
      <c r="C392" s="19" t="s">
        <v>48</v>
      </c>
      <c r="D392" s="25" t="s">
        <v>33</v>
      </c>
      <c r="E392" s="26" t="s">
        <v>186</v>
      </c>
      <c r="F392" s="16">
        <v>600</v>
      </c>
      <c r="G392" s="20">
        <f>G393</f>
        <v>7558.1</v>
      </c>
      <c r="H392" s="20">
        <f t="shared" si="152"/>
        <v>0</v>
      </c>
      <c r="I392" s="33">
        <f t="shared" si="152"/>
        <v>0</v>
      </c>
    </row>
    <row r="393" spans="1:9" s="71" customFormat="1" x14ac:dyDescent="0.3">
      <c r="A393" s="17" t="s">
        <v>49</v>
      </c>
      <c r="B393" s="18" t="s">
        <v>56</v>
      </c>
      <c r="C393" s="19" t="s">
        <v>48</v>
      </c>
      <c r="D393" s="25" t="s">
        <v>33</v>
      </c>
      <c r="E393" s="26" t="s">
        <v>186</v>
      </c>
      <c r="F393" s="16">
        <v>610</v>
      </c>
      <c r="G393" s="20">
        <v>7558.1</v>
      </c>
      <c r="H393" s="21">
        <v>0</v>
      </c>
      <c r="I393" s="21">
        <v>0</v>
      </c>
    </row>
    <row r="394" spans="1:9" s="71" customFormat="1" x14ac:dyDescent="0.3">
      <c r="A394" s="86" t="s">
        <v>20</v>
      </c>
      <c r="B394" s="60" t="s">
        <v>56</v>
      </c>
      <c r="C394" s="61" t="s">
        <v>48</v>
      </c>
      <c r="D394" s="61" t="s">
        <v>48</v>
      </c>
      <c r="E394" s="62"/>
      <c r="F394" s="62"/>
      <c r="G394" s="114">
        <f>G395</f>
        <v>1009.3</v>
      </c>
      <c r="H394" s="114">
        <f t="shared" ref="H394:I394" si="153">H395</f>
        <v>0</v>
      </c>
      <c r="I394" s="114">
        <f t="shared" si="153"/>
        <v>0</v>
      </c>
    </row>
    <row r="395" spans="1:9" s="75" customFormat="1" ht="46.8" x14ac:dyDescent="0.3">
      <c r="A395" s="67" t="s">
        <v>313</v>
      </c>
      <c r="B395" s="87" t="s">
        <v>56</v>
      </c>
      <c r="C395" s="63" t="s">
        <v>48</v>
      </c>
      <c r="D395" s="63" t="s">
        <v>48</v>
      </c>
      <c r="E395" s="52" t="s">
        <v>310</v>
      </c>
      <c r="F395" s="52"/>
      <c r="G395" s="65">
        <f t="shared" ref="G395:I398" si="154">G396</f>
        <v>1009.3</v>
      </c>
      <c r="H395" s="65">
        <f t="shared" si="154"/>
        <v>0</v>
      </c>
      <c r="I395" s="65">
        <f t="shared" si="154"/>
        <v>0</v>
      </c>
    </row>
    <row r="396" spans="1:9" s="75" customFormat="1" ht="31.2" x14ac:dyDescent="0.3">
      <c r="A396" s="51" t="s">
        <v>314</v>
      </c>
      <c r="B396" s="87" t="s">
        <v>56</v>
      </c>
      <c r="C396" s="63" t="s">
        <v>48</v>
      </c>
      <c r="D396" s="63" t="s">
        <v>48</v>
      </c>
      <c r="E396" s="52" t="s">
        <v>311</v>
      </c>
      <c r="F396" s="52"/>
      <c r="G396" s="65">
        <f t="shared" si="154"/>
        <v>1009.3</v>
      </c>
      <c r="H396" s="65">
        <f t="shared" si="154"/>
        <v>0</v>
      </c>
      <c r="I396" s="65">
        <f t="shared" si="154"/>
        <v>0</v>
      </c>
    </row>
    <row r="397" spans="1:9" s="75" customFormat="1" ht="46.8" x14ac:dyDescent="0.3">
      <c r="A397" s="51" t="s">
        <v>179</v>
      </c>
      <c r="B397" s="87" t="s">
        <v>56</v>
      </c>
      <c r="C397" s="63" t="s">
        <v>48</v>
      </c>
      <c r="D397" s="63" t="s">
        <v>48</v>
      </c>
      <c r="E397" s="52" t="s">
        <v>312</v>
      </c>
      <c r="F397" s="52"/>
      <c r="G397" s="65">
        <f t="shared" si="154"/>
        <v>1009.3</v>
      </c>
      <c r="H397" s="65">
        <f t="shared" si="154"/>
        <v>0</v>
      </c>
      <c r="I397" s="65">
        <f t="shared" si="154"/>
        <v>0</v>
      </c>
    </row>
    <row r="398" spans="1:9" s="71" customFormat="1" ht="46.8" x14ac:dyDescent="0.3">
      <c r="A398" s="17" t="s">
        <v>215</v>
      </c>
      <c r="B398" s="18" t="s">
        <v>56</v>
      </c>
      <c r="C398" s="19" t="s">
        <v>48</v>
      </c>
      <c r="D398" s="19" t="s">
        <v>48</v>
      </c>
      <c r="E398" s="52" t="s">
        <v>312</v>
      </c>
      <c r="F398" s="16">
        <v>600</v>
      </c>
      <c r="G398" s="33">
        <f t="shared" si="154"/>
        <v>1009.3</v>
      </c>
      <c r="H398" s="33">
        <f t="shared" si="154"/>
        <v>0</v>
      </c>
      <c r="I398" s="33">
        <f t="shared" si="154"/>
        <v>0</v>
      </c>
    </row>
    <row r="399" spans="1:9" s="71" customFormat="1" x14ac:dyDescent="0.3">
      <c r="A399" s="17" t="s">
        <v>216</v>
      </c>
      <c r="B399" s="18" t="s">
        <v>56</v>
      </c>
      <c r="C399" s="19" t="s">
        <v>48</v>
      </c>
      <c r="D399" s="19" t="s">
        <v>48</v>
      </c>
      <c r="E399" s="52" t="s">
        <v>312</v>
      </c>
      <c r="F399" s="16">
        <v>620</v>
      </c>
      <c r="G399" s="33">
        <v>1009.3</v>
      </c>
      <c r="H399" s="33">
        <v>0</v>
      </c>
      <c r="I399" s="33">
        <v>0</v>
      </c>
    </row>
    <row r="400" spans="1:9" s="71" customFormat="1" x14ac:dyDescent="0.3">
      <c r="A400" s="13" t="s">
        <v>21</v>
      </c>
      <c r="B400" s="14" t="s">
        <v>56</v>
      </c>
      <c r="C400" s="15" t="s">
        <v>48</v>
      </c>
      <c r="D400" s="15" t="s">
        <v>46</v>
      </c>
      <c r="E400" s="27"/>
      <c r="F400" s="27"/>
      <c r="G400" s="50">
        <f>G472+G456+G468+G401+G446</f>
        <v>25790.1</v>
      </c>
      <c r="H400" s="50">
        <f t="shared" ref="H400:I400" si="155">H472+H456+H468+H401+H446</f>
        <v>39719.300000000003</v>
      </c>
      <c r="I400" s="114">
        <f t="shared" si="155"/>
        <v>135077.79999999999</v>
      </c>
    </row>
    <row r="401" spans="1:9" s="71" customFormat="1" ht="31.2" x14ac:dyDescent="0.3">
      <c r="A401" s="17" t="s">
        <v>221</v>
      </c>
      <c r="B401" s="18" t="s">
        <v>56</v>
      </c>
      <c r="C401" s="19" t="s">
        <v>48</v>
      </c>
      <c r="D401" s="19" t="s">
        <v>46</v>
      </c>
      <c r="E401" s="16" t="s">
        <v>80</v>
      </c>
      <c r="F401" s="16"/>
      <c r="G401" s="65">
        <f>G402+G410+G438</f>
        <v>5070.8</v>
      </c>
      <c r="H401" s="65">
        <f t="shared" ref="H401:I401" si="156">H402+H410+H438</f>
        <v>20742.099999999999</v>
      </c>
      <c r="I401" s="65">
        <f t="shared" si="156"/>
        <v>116236.79999999999</v>
      </c>
    </row>
    <row r="402" spans="1:9" s="71" customFormat="1" ht="31.2" x14ac:dyDescent="0.3">
      <c r="A402" s="17" t="s">
        <v>176</v>
      </c>
      <c r="B402" s="18" t="s">
        <v>56</v>
      </c>
      <c r="C402" s="19" t="s">
        <v>48</v>
      </c>
      <c r="D402" s="19" t="s">
        <v>46</v>
      </c>
      <c r="E402" s="16" t="s">
        <v>81</v>
      </c>
      <c r="F402" s="16"/>
      <c r="G402" s="65">
        <f>G403</f>
        <v>1030.9000000000001</v>
      </c>
      <c r="H402" s="65">
        <f t="shared" ref="H402:I402" si="157">H403</f>
        <v>0</v>
      </c>
      <c r="I402" s="65">
        <f t="shared" si="157"/>
        <v>0</v>
      </c>
    </row>
    <row r="403" spans="1:9" s="71" customFormat="1" ht="31.2" x14ac:dyDescent="0.3">
      <c r="A403" s="17" t="s">
        <v>177</v>
      </c>
      <c r="B403" s="18" t="s">
        <v>56</v>
      </c>
      <c r="C403" s="19" t="s">
        <v>48</v>
      </c>
      <c r="D403" s="19" t="s">
        <v>46</v>
      </c>
      <c r="E403" s="16" t="s">
        <v>82</v>
      </c>
      <c r="F403" s="16"/>
      <c r="G403" s="65">
        <f>G404+G407</f>
        <v>1030.9000000000001</v>
      </c>
      <c r="H403" s="65">
        <f t="shared" ref="H403:I403" si="158">H404+H407</f>
        <v>0</v>
      </c>
      <c r="I403" s="65">
        <f t="shared" si="158"/>
        <v>0</v>
      </c>
    </row>
    <row r="404" spans="1:9" s="71" customFormat="1" ht="31.2" x14ac:dyDescent="0.3">
      <c r="A404" s="17" t="s">
        <v>315</v>
      </c>
      <c r="B404" s="18" t="s">
        <v>56</v>
      </c>
      <c r="C404" s="19" t="s">
        <v>48</v>
      </c>
      <c r="D404" s="19" t="s">
        <v>46</v>
      </c>
      <c r="E404" s="16" t="s">
        <v>316</v>
      </c>
      <c r="F404" s="16"/>
      <c r="G404" s="65">
        <f>G405</f>
        <v>1000</v>
      </c>
      <c r="H404" s="65">
        <f t="shared" ref="H404:I404" si="159">H405</f>
        <v>0</v>
      </c>
      <c r="I404" s="65">
        <f t="shared" si="159"/>
        <v>0</v>
      </c>
    </row>
    <row r="405" spans="1:9" s="71" customFormat="1" ht="46.8" x14ac:dyDescent="0.3">
      <c r="A405" s="17" t="s">
        <v>287</v>
      </c>
      <c r="B405" s="18" t="s">
        <v>56</v>
      </c>
      <c r="C405" s="19" t="s">
        <v>48</v>
      </c>
      <c r="D405" s="19" t="s">
        <v>46</v>
      </c>
      <c r="E405" s="16" t="s">
        <v>316</v>
      </c>
      <c r="F405" s="16">
        <v>600</v>
      </c>
      <c r="G405" s="65">
        <f>G406</f>
        <v>1000</v>
      </c>
      <c r="H405" s="65">
        <f t="shared" ref="H405:I405" si="160">H406</f>
        <v>0</v>
      </c>
      <c r="I405" s="65">
        <f t="shared" si="160"/>
        <v>0</v>
      </c>
    </row>
    <row r="406" spans="1:9" s="71" customFormat="1" x14ac:dyDescent="0.3">
      <c r="A406" s="17" t="s">
        <v>49</v>
      </c>
      <c r="B406" s="18" t="s">
        <v>56</v>
      </c>
      <c r="C406" s="19" t="s">
        <v>48</v>
      </c>
      <c r="D406" s="19" t="s">
        <v>46</v>
      </c>
      <c r="E406" s="16" t="s">
        <v>316</v>
      </c>
      <c r="F406" s="16">
        <v>610</v>
      </c>
      <c r="G406" s="65">
        <v>1000</v>
      </c>
      <c r="H406" s="65"/>
      <c r="I406" s="65"/>
    </row>
    <row r="407" spans="1:9" s="71" customFormat="1" ht="46.8" x14ac:dyDescent="0.3">
      <c r="A407" s="17" t="s">
        <v>319</v>
      </c>
      <c r="B407" s="18" t="s">
        <v>56</v>
      </c>
      <c r="C407" s="19" t="s">
        <v>48</v>
      </c>
      <c r="D407" s="19" t="s">
        <v>46</v>
      </c>
      <c r="E407" s="16" t="s">
        <v>320</v>
      </c>
      <c r="F407" s="16"/>
      <c r="G407" s="33">
        <f>G408</f>
        <v>30.9</v>
      </c>
      <c r="H407" s="33">
        <f t="shared" ref="H407:I407" si="161">H408</f>
        <v>0</v>
      </c>
      <c r="I407" s="33">
        <f t="shared" si="161"/>
        <v>0</v>
      </c>
    </row>
    <row r="408" spans="1:9" s="71" customFormat="1" ht="46.8" x14ac:dyDescent="0.3">
      <c r="A408" s="17" t="s">
        <v>287</v>
      </c>
      <c r="B408" s="18" t="s">
        <v>56</v>
      </c>
      <c r="C408" s="19" t="s">
        <v>48</v>
      </c>
      <c r="D408" s="19" t="s">
        <v>46</v>
      </c>
      <c r="E408" s="16" t="s">
        <v>320</v>
      </c>
      <c r="F408" s="16">
        <v>600</v>
      </c>
      <c r="G408" s="33">
        <f>G409</f>
        <v>30.9</v>
      </c>
      <c r="H408" s="33">
        <f t="shared" ref="H408:I408" si="162">H409</f>
        <v>0</v>
      </c>
      <c r="I408" s="33">
        <f t="shared" si="162"/>
        <v>0</v>
      </c>
    </row>
    <row r="409" spans="1:9" s="71" customFormat="1" x14ac:dyDescent="0.3">
      <c r="A409" s="17" t="s">
        <v>49</v>
      </c>
      <c r="B409" s="18" t="s">
        <v>56</v>
      </c>
      <c r="C409" s="19" t="s">
        <v>48</v>
      </c>
      <c r="D409" s="19" t="s">
        <v>46</v>
      </c>
      <c r="E409" s="16" t="s">
        <v>320</v>
      </c>
      <c r="F409" s="16">
        <v>610</v>
      </c>
      <c r="G409" s="33">
        <v>30.9</v>
      </c>
      <c r="H409" s="33">
        <v>0</v>
      </c>
      <c r="I409" s="33">
        <v>0</v>
      </c>
    </row>
    <row r="410" spans="1:9" s="71" customFormat="1" ht="31.2" x14ac:dyDescent="0.3">
      <c r="A410" s="53" t="s">
        <v>181</v>
      </c>
      <c r="B410" s="18" t="s">
        <v>56</v>
      </c>
      <c r="C410" s="19" t="s">
        <v>48</v>
      </c>
      <c r="D410" s="19" t="s">
        <v>46</v>
      </c>
      <c r="E410" s="16" t="s">
        <v>159</v>
      </c>
      <c r="F410" s="16"/>
      <c r="G410" s="65">
        <f>G411+G427+G431</f>
        <v>3524.4</v>
      </c>
      <c r="H410" s="65">
        <f t="shared" ref="H410:I410" si="163">H411+H427+H431</f>
        <v>20742.099999999999</v>
      </c>
      <c r="I410" s="65">
        <f t="shared" si="163"/>
        <v>116236.79999999999</v>
      </c>
    </row>
    <row r="411" spans="1:9" s="71" customFormat="1" ht="31.2" x14ac:dyDescent="0.3">
      <c r="A411" s="53" t="s">
        <v>182</v>
      </c>
      <c r="B411" s="18" t="s">
        <v>56</v>
      </c>
      <c r="C411" s="19" t="s">
        <v>48</v>
      </c>
      <c r="D411" s="19" t="s">
        <v>46</v>
      </c>
      <c r="E411" s="16" t="s">
        <v>160</v>
      </c>
      <c r="F411" s="16"/>
      <c r="G411" s="65">
        <f>G412+G421+G415+G418+G424</f>
        <v>1796.3000000000002</v>
      </c>
      <c r="H411" s="65">
        <f t="shared" ref="H411:I411" si="164">H412+H421</f>
        <v>0</v>
      </c>
      <c r="I411" s="65">
        <f t="shared" si="164"/>
        <v>0</v>
      </c>
    </row>
    <row r="412" spans="1:9" s="71" customFormat="1" ht="31.2" x14ac:dyDescent="0.3">
      <c r="A412" s="53" t="s">
        <v>269</v>
      </c>
      <c r="B412" s="18" t="s">
        <v>56</v>
      </c>
      <c r="C412" s="19" t="s">
        <v>48</v>
      </c>
      <c r="D412" s="19" t="s">
        <v>46</v>
      </c>
      <c r="E412" s="16" t="s">
        <v>322</v>
      </c>
      <c r="F412" s="16"/>
      <c r="G412" s="65">
        <f>G413</f>
        <v>1000</v>
      </c>
      <c r="H412" s="65">
        <f t="shared" ref="H412:I412" si="165">H413</f>
        <v>0</v>
      </c>
      <c r="I412" s="65">
        <f t="shared" si="165"/>
        <v>0</v>
      </c>
    </row>
    <row r="413" spans="1:9" s="71" customFormat="1" ht="34.799999999999997" customHeight="1" x14ac:dyDescent="0.3">
      <c r="A413" s="17" t="s">
        <v>287</v>
      </c>
      <c r="B413" s="18" t="s">
        <v>56</v>
      </c>
      <c r="C413" s="19" t="s">
        <v>48</v>
      </c>
      <c r="D413" s="19" t="s">
        <v>46</v>
      </c>
      <c r="E413" s="16" t="s">
        <v>322</v>
      </c>
      <c r="F413" s="16">
        <v>600</v>
      </c>
      <c r="G413" s="65">
        <f>G414</f>
        <v>1000</v>
      </c>
      <c r="H413" s="65">
        <f t="shared" ref="H413:I413" si="166">H414</f>
        <v>0</v>
      </c>
      <c r="I413" s="65">
        <f t="shared" si="166"/>
        <v>0</v>
      </c>
    </row>
    <row r="414" spans="1:9" s="71" customFormat="1" x14ac:dyDescent="0.3">
      <c r="A414" s="17" t="s">
        <v>49</v>
      </c>
      <c r="B414" s="18" t="s">
        <v>56</v>
      </c>
      <c r="C414" s="19" t="s">
        <v>48</v>
      </c>
      <c r="D414" s="19" t="s">
        <v>46</v>
      </c>
      <c r="E414" s="16" t="s">
        <v>322</v>
      </c>
      <c r="F414" s="16">
        <v>610</v>
      </c>
      <c r="G414" s="65">
        <v>1000</v>
      </c>
      <c r="H414" s="65"/>
      <c r="I414" s="65">
        <v>0</v>
      </c>
    </row>
    <row r="415" spans="1:9" s="71" customFormat="1" ht="46.8" x14ac:dyDescent="0.3">
      <c r="A415" s="53" t="s">
        <v>386</v>
      </c>
      <c r="B415" s="18" t="s">
        <v>56</v>
      </c>
      <c r="C415" s="19" t="s">
        <v>48</v>
      </c>
      <c r="D415" s="19" t="s">
        <v>46</v>
      </c>
      <c r="E415" s="16" t="s">
        <v>385</v>
      </c>
      <c r="F415" s="16"/>
      <c r="G415" s="65">
        <f>G416</f>
        <v>500</v>
      </c>
      <c r="H415" s="65">
        <f t="shared" ref="H415:I419" si="167">H416</f>
        <v>0</v>
      </c>
      <c r="I415" s="65">
        <f t="shared" si="167"/>
        <v>0</v>
      </c>
    </row>
    <row r="416" spans="1:9" s="71" customFormat="1" ht="35.4" customHeight="1" x14ac:dyDescent="0.3">
      <c r="A416" s="51" t="s">
        <v>40</v>
      </c>
      <c r="B416" s="18" t="s">
        <v>56</v>
      </c>
      <c r="C416" s="19" t="s">
        <v>48</v>
      </c>
      <c r="D416" s="19" t="s">
        <v>46</v>
      </c>
      <c r="E416" s="16" t="s">
        <v>385</v>
      </c>
      <c r="F416" s="16">
        <v>200</v>
      </c>
      <c r="G416" s="65">
        <f>G417</f>
        <v>500</v>
      </c>
      <c r="H416" s="65">
        <f t="shared" si="167"/>
        <v>0</v>
      </c>
      <c r="I416" s="65">
        <f t="shared" si="167"/>
        <v>0</v>
      </c>
    </row>
    <row r="417" spans="1:9" s="71" customFormat="1" ht="46.8" x14ac:dyDescent="0.3">
      <c r="A417" s="17" t="s">
        <v>41</v>
      </c>
      <c r="B417" s="18" t="s">
        <v>56</v>
      </c>
      <c r="C417" s="19" t="s">
        <v>48</v>
      </c>
      <c r="D417" s="19" t="s">
        <v>46</v>
      </c>
      <c r="E417" s="16" t="s">
        <v>385</v>
      </c>
      <c r="F417" s="16">
        <v>240</v>
      </c>
      <c r="G417" s="65">
        <v>500</v>
      </c>
      <c r="H417" s="65">
        <v>0</v>
      </c>
      <c r="I417" s="65">
        <v>0</v>
      </c>
    </row>
    <row r="418" spans="1:9" s="71" customFormat="1" ht="54" customHeight="1" x14ac:dyDescent="0.3">
      <c r="A418" s="53" t="s">
        <v>388</v>
      </c>
      <c r="B418" s="18" t="s">
        <v>56</v>
      </c>
      <c r="C418" s="19" t="s">
        <v>48</v>
      </c>
      <c r="D418" s="19" t="s">
        <v>46</v>
      </c>
      <c r="E418" s="16" t="s">
        <v>387</v>
      </c>
      <c r="F418" s="16"/>
      <c r="G418" s="65">
        <f>G419</f>
        <v>250</v>
      </c>
      <c r="H418" s="65">
        <f t="shared" si="167"/>
        <v>0</v>
      </c>
      <c r="I418" s="65">
        <f t="shared" si="167"/>
        <v>0</v>
      </c>
    </row>
    <row r="419" spans="1:9" s="71" customFormat="1" ht="33.6" customHeight="1" x14ac:dyDescent="0.3">
      <c r="A419" s="51" t="s">
        <v>40</v>
      </c>
      <c r="B419" s="18" t="s">
        <v>56</v>
      </c>
      <c r="C419" s="19" t="s">
        <v>48</v>
      </c>
      <c r="D419" s="19" t="s">
        <v>46</v>
      </c>
      <c r="E419" s="16" t="s">
        <v>387</v>
      </c>
      <c r="F419" s="16">
        <v>200</v>
      </c>
      <c r="G419" s="65">
        <f>G420</f>
        <v>250</v>
      </c>
      <c r="H419" s="65">
        <f t="shared" si="167"/>
        <v>0</v>
      </c>
      <c r="I419" s="65">
        <f t="shared" si="167"/>
        <v>0</v>
      </c>
    </row>
    <row r="420" spans="1:9" s="71" customFormat="1" ht="46.8" x14ac:dyDescent="0.3">
      <c r="A420" s="17" t="s">
        <v>41</v>
      </c>
      <c r="B420" s="18" t="s">
        <v>56</v>
      </c>
      <c r="C420" s="19" t="s">
        <v>48</v>
      </c>
      <c r="D420" s="19" t="s">
        <v>46</v>
      </c>
      <c r="E420" s="16" t="s">
        <v>387</v>
      </c>
      <c r="F420" s="16">
        <v>240</v>
      </c>
      <c r="G420" s="65">
        <v>250</v>
      </c>
      <c r="H420" s="65">
        <v>0</v>
      </c>
      <c r="I420" s="65">
        <v>0</v>
      </c>
    </row>
    <row r="421" spans="1:9" s="71" customFormat="1" ht="46.8" x14ac:dyDescent="0.3">
      <c r="A421" s="53" t="s">
        <v>270</v>
      </c>
      <c r="B421" s="18" t="s">
        <v>56</v>
      </c>
      <c r="C421" s="19" t="s">
        <v>48</v>
      </c>
      <c r="D421" s="19" t="s">
        <v>46</v>
      </c>
      <c r="E421" s="16" t="s">
        <v>321</v>
      </c>
      <c r="F421" s="16"/>
      <c r="G421" s="65">
        <f>G422</f>
        <v>30.9</v>
      </c>
      <c r="H421" s="65">
        <f t="shared" ref="H421:I421" si="168">H422</f>
        <v>0</v>
      </c>
      <c r="I421" s="65">
        <f t="shared" si="168"/>
        <v>0</v>
      </c>
    </row>
    <row r="422" spans="1:9" s="71" customFormat="1" ht="32.4" customHeight="1" x14ac:dyDescent="0.3">
      <c r="A422" s="17" t="s">
        <v>287</v>
      </c>
      <c r="B422" s="18" t="s">
        <v>56</v>
      </c>
      <c r="C422" s="19" t="s">
        <v>48</v>
      </c>
      <c r="D422" s="19" t="s">
        <v>46</v>
      </c>
      <c r="E422" s="16" t="s">
        <v>321</v>
      </c>
      <c r="F422" s="16">
        <v>600</v>
      </c>
      <c r="G422" s="47">
        <f>G423</f>
        <v>30.9</v>
      </c>
      <c r="H422" s="47">
        <f t="shared" ref="H422:I422" si="169">H423</f>
        <v>0</v>
      </c>
      <c r="I422" s="65">
        <f t="shared" si="169"/>
        <v>0</v>
      </c>
    </row>
    <row r="423" spans="1:9" s="71" customFormat="1" x14ac:dyDescent="0.3">
      <c r="A423" s="17" t="s">
        <v>49</v>
      </c>
      <c r="B423" s="18" t="s">
        <v>56</v>
      </c>
      <c r="C423" s="19" t="s">
        <v>48</v>
      </c>
      <c r="D423" s="19" t="s">
        <v>46</v>
      </c>
      <c r="E423" s="16" t="s">
        <v>321</v>
      </c>
      <c r="F423" s="16">
        <v>610</v>
      </c>
      <c r="G423" s="47">
        <v>30.9</v>
      </c>
      <c r="H423" s="47">
        <v>0</v>
      </c>
      <c r="I423" s="65">
        <v>0</v>
      </c>
    </row>
    <row r="424" spans="1:9" s="71" customFormat="1" ht="49.2" customHeight="1" x14ac:dyDescent="0.3">
      <c r="A424" s="53" t="s">
        <v>390</v>
      </c>
      <c r="B424" s="18" t="s">
        <v>56</v>
      </c>
      <c r="C424" s="19" t="s">
        <v>48</v>
      </c>
      <c r="D424" s="19" t="s">
        <v>46</v>
      </c>
      <c r="E424" s="16" t="s">
        <v>389</v>
      </c>
      <c r="F424" s="16"/>
      <c r="G424" s="65">
        <f>G425</f>
        <v>15.4</v>
      </c>
      <c r="H424" s="65">
        <f t="shared" ref="H424:I425" si="170">H425</f>
        <v>0</v>
      </c>
      <c r="I424" s="65">
        <f t="shared" si="170"/>
        <v>0</v>
      </c>
    </row>
    <row r="425" spans="1:9" s="71" customFormat="1" ht="34.799999999999997" customHeight="1" x14ac:dyDescent="0.3">
      <c r="A425" s="51" t="s">
        <v>40</v>
      </c>
      <c r="B425" s="18" t="s">
        <v>56</v>
      </c>
      <c r="C425" s="19" t="s">
        <v>48</v>
      </c>
      <c r="D425" s="19" t="s">
        <v>46</v>
      </c>
      <c r="E425" s="16" t="s">
        <v>389</v>
      </c>
      <c r="F425" s="16">
        <v>200</v>
      </c>
      <c r="G425" s="47">
        <f>G426</f>
        <v>15.4</v>
      </c>
      <c r="H425" s="47">
        <f t="shared" si="170"/>
        <v>0</v>
      </c>
      <c r="I425" s="65">
        <f t="shared" si="170"/>
        <v>0</v>
      </c>
    </row>
    <row r="426" spans="1:9" s="71" customFormat="1" ht="46.8" x14ac:dyDescent="0.3">
      <c r="A426" s="17" t="s">
        <v>41</v>
      </c>
      <c r="B426" s="18" t="s">
        <v>56</v>
      </c>
      <c r="C426" s="19" t="s">
        <v>48</v>
      </c>
      <c r="D426" s="19" t="s">
        <v>46</v>
      </c>
      <c r="E426" s="16" t="s">
        <v>389</v>
      </c>
      <c r="F426" s="16">
        <v>240</v>
      </c>
      <c r="G426" s="47">
        <v>15.4</v>
      </c>
      <c r="H426" s="47">
        <v>0</v>
      </c>
      <c r="I426" s="65">
        <v>0</v>
      </c>
    </row>
    <row r="427" spans="1:9" s="71" customFormat="1" ht="36" customHeight="1" x14ac:dyDescent="0.3">
      <c r="A427" s="17" t="s">
        <v>392</v>
      </c>
      <c r="B427" s="18" t="s">
        <v>56</v>
      </c>
      <c r="C427" s="19" t="s">
        <v>48</v>
      </c>
      <c r="D427" s="19" t="s">
        <v>46</v>
      </c>
      <c r="E427" s="16" t="s">
        <v>391</v>
      </c>
      <c r="F427" s="16"/>
      <c r="G427" s="47">
        <f>G428</f>
        <v>0</v>
      </c>
      <c r="H427" s="47">
        <f t="shared" ref="H427:I429" si="171">H428</f>
        <v>18996</v>
      </c>
      <c r="I427" s="65">
        <f t="shared" si="171"/>
        <v>114468.9</v>
      </c>
    </row>
    <row r="428" spans="1:9" s="71" customFormat="1" ht="55.2" customHeight="1" x14ac:dyDescent="0.3">
      <c r="A428" s="17" t="s">
        <v>394</v>
      </c>
      <c r="B428" s="18" t="s">
        <v>56</v>
      </c>
      <c r="C428" s="19" t="s">
        <v>48</v>
      </c>
      <c r="D428" s="19" t="s">
        <v>46</v>
      </c>
      <c r="E428" s="16" t="s">
        <v>393</v>
      </c>
      <c r="F428" s="16"/>
      <c r="G428" s="47">
        <f>G429</f>
        <v>0</v>
      </c>
      <c r="H428" s="47">
        <f t="shared" si="171"/>
        <v>18996</v>
      </c>
      <c r="I428" s="65">
        <f t="shared" si="171"/>
        <v>114468.9</v>
      </c>
    </row>
    <row r="429" spans="1:9" s="71" customFormat="1" ht="31.2" x14ac:dyDescent="0.3">
      <c r="A429" s="51" t="s">
        <v>40</v>
      </c>
      <c r="B429" s="18" t="s">
        <v>56</v>
      </c>
      <c r="C429" s="19" t="s">
        <v>48</v>
      </c>
      <c r="D429" s="19" t="s">
        <v>46</v>
      </c>
      <c r="E429" s="16" t="s">
        <v>393</v>
      </c>
      <c r="F429" s="16">
        <v>200</v>
      </c>
      <c r="G429" s="47">
        <f>G430</f>
        <v>0</v>
      </c>
      <c r="H429" s="47">
        <f t="shared" si="171"/>
        <v>18996</v>
      </c>
      <c r="I429" s="65">
        <f t="shared" si="171"/>
        <v>114468.9</v>
      </c>
    </row>
    <row r="430" spans="1:9" s="71" customFormat="1" ht="33" customHeight="1" x14ac:dyDescent="0.3">
      <c r="A430" s="17" t="s">
        <v>41</v>
      </c>
      <c r="B430" s="18" t="s">
        <v>56</v>
      </c>
      <c r="C430" s="19" t="s">
        <v>48</v>
      </c>
      <c r="D430" s="19" t="s">
        <v>46</v>
      </c>
      <c r="E430" s="16" t="s">
        <v>393</v>
      </c>
      <c r="F430" s="16">
        <v>240</v>
      </c>
      <c r="G430" s="47">
        <v>0</v>
      </c>
      <c r="H430" s="47">
        <v>18996</v>
      </c>
      <c r="I430" s="65">
        <v>114468.9</v>
      </c>
    </row>
    <row r="431" spans="1:9" s="71" customFormat="1" ht="31.2" x14ac:dyDescent="0.3">
      <c r="A431" s="126" t="s">
        <v>381</v>
      </c>
      <c r="B431" s="18" t="s">
        <v>56</v>
      </c>
      <c r="C431" s="19" t="s">
        <v>48</v>
      </c>
      <c r="D431" s="19" t="s">
        <v>46</v>
      </c>
      <c r="E431" s="16" t="s">
        <v>377</v>
      </c>
      <c r="F431" s="16"/>
      <c r="G431" s="47">
        <f>G432+G435</f>
        <v>1728.1</v>
      </c>
      <c r="H431" s="47">
        <f t="shared" ref="H431:I431" si="172">H432+H435</f>
        <v>1746.1</v>
      </c>
      <c r="I431" s="65">
        <f t="shared" si="172"/>
        <v>1767.9</v>
      </c>
    </row>
    <row r="432" spans="1:9" s="71" customFormat="1" ht="102.6" customHeight="1" x14ac:dyDescent="0.3">
      <c r="A432" s="17" t="s">
        <v>379</v>
      </c>
      <c r="B432" s="18" t="s">
        <v>56</v>
      </c>
      <c r="C432" s="19" t="s">
        <v>48</v>
      </c>
      <c r="D432" s="19" t="s">
        <v>46</v>
      </c>
      <c r="E432" s="16" t="s">
        <v>395</v>
      </c>
      <c r="F432" s="16"/>
      <c r="G432" s="47">
        <f>G433</f>
        <v>540.6</v>
      </c>
      <c r="H432" s="47">
        <f t="shared" ref="H432:I433" si="173">H433</f>
        <v>540.6</v>
      </c>
      <c r="I432" s="65">
        <f t="shared" si="173"/>
        <v>540.6</v>
      </c>
    </row>
    <row r="433" spans="1:9" s="71" customFormat="1" ht="33" customHeight="1" x14ac:dyDescent="0.3">
      <c r="A433" s="17" t="s">
        <v>287</v>
      </c>
      <c r="B433" s="18" t="s">
        <v>56</v>
      </c>
      <c r="C433" s="19" t="s">
        <v>48</v>
      </c>
      <c r="D433" s="19" t="s">
        <v>46</v>
      </c>
      <c r="E433" s="16" t="s">
        <v>395</v>
      </c>
      <c r="F433" s="16">
        <v>600</v>
      </c>
      <c r="G433" s="47">
        <f>G434</f>
        <v>540.6</v>
      </c>
      <c r="H433" s="47">
        <f t="shared" si="173"/>
        <v>540.6</v>
      </c>
      <c r="I433" s="65">
        <f t="shared" si="173"/>
        <v>540.6</v>
      </c>
    </row>
    <row r="434" spans="1:9" s="71" customFormat="1" x14ac:dyDescent="0.3">
      <c r="A434" s="17" t="s">
        <v>49</v>
      </c>
      <c r="B434" s="18" t="s">
        <v>56</v>
      </c>
      <c r="C434" s="19" t="s">
        <v>48</v>
      </c>
      <c r="D434" s="19" t="s">
        <v>46</v>
      </c>
      <c r="E434" s="16" t="s">
        <v>395</v>
      </c>
      <c r="F434" s="16">
        <v>610</v>
      </c>
      <c r="G434" s="47">
        <v>540.6</v>
      </c>
      <c r="H434" s="47">
        <v>540.6</v>
      </c>
      <c r="I434" s="65">
        <v>540.6</v>
      </c>
    </row>
    <row r="435" spans="1:9" s="71" customFormat="1" ht="60.6" customHeight="1" x14ac:dyDescent="0.3">
      <c r="A435" s="17" t="s">
        <v>397</v>
      </c>
      <c r="B435" s="18" t="s">
        <v>56</v>
      </c>
      <c r="C435" s="19" t="s">
        <v>48</v>
      </c>
      <c r="D435" s="19" t="s">
        <v>46</v>
      </c>
      <c r="E435" s="16" t="s">
        <v>396</v>
      </c>
      <c r="F435" s="16"/>
      <c r="G435" s="47">
        <f>G436</f>
        <v>1187.5</v>
      </c>
      <c r="H435" s="47">
        <f t="shared" ref="H435:H436" si="174">H436</f>
        <v>1205.5</v>
      </c>
      <c r="I435" s="65">
        <f t="shared" ref="I435:I436" si="175">I436</f>
        <v>1227.3</v>
      </c>
    </row>
    <row r="436" spans="1:9" s="71" customFormat="1" ht="33" customHeight="1" x14ac:dyDescent="0.3">
      <c r="A436" s="17" t="s">
        <v>287</v>
      </c>
      <c r="B436" s="18" t="s">
        <v>56</v>
      </c>
      <c r="C436" s="19" t="s">
        <v>48</v>
      </c>
      <c r="D436" s="19" t="s">
        <v>46</v>
      </c>
      <c r="E436" s="16" t="s">
        <v>396</v>
      </c>
      <c r="F436" s="16">
        <v>600</v>
      </c>
      <c r="G436" s="47">
        <f>G437</f>
        <v>1187.5</v>
      </c>
      <c r="H436" s="47">
        <f t="shared" si="174"/>
        <v>1205.5</v>
      </c>
      <c r="I436" s="65">
        <f t="shared" si="175"/>
        <v>1227.3</v>
      </c>
    </row>
    <row r="437" spans="1:9" s="71" customFormat="1" x14ac:dyDescent="0.3">
      <c r="A437" s="17" t="s">
        <v>49</v>
      </c>
      <c r="B437" s="18" t="s">
        <v>56</v>
      </c>
      <c r="C437" s="19" t="s">
        <v>48</v>
      </c>
      <c r="D437" s="19" t="s">
        <v>46</v>
      </c>
      <c r="E437" s="16" t="s">
        <v>396</v>
      </c>
      <c r="F437" s="16">
        <v>610</v>
      </c>
      <c r="G437" s="47">
        <v>1187.5</v>
      </c>
      <c r="H437" s="47">
        <v>1205.5</v>
      </c>
      <c r="I437" s="65">
        <v>1227.3</v>
      </c>
    </row>
    <row r="438" spans="1:9" s="71" customFormat="1" ht="33" customHeight="1" x14ac:dyDescent="0.3">
      <c r="A438" s="17" t="s">
        <v>173</v>
      </c>
      <c r="B438" s="18" t="s">
        <v>56</v>
      </c>
      <c r="C438" s="19" t="s">
        <v>48</v>
      </c>
      <c r="D438" s="19" t="s">
        <v>46</v>
      </c>
      <c r="E438" s="16" t="s">
        <v>171</v>
      </c>
      <c r="F438" s="16"/>
      <c r="G438" s="47">
        <f>G439</f>
        <v>515.5</v>
      </c>
      <c r="H438" s="47">
        <f t="shared" ref="H438:I441" si="176">H439</f>
        <v>0</v>
      </c>
      <c r="I438" s="65">
        <f t="shared" si="176"/>
        <v>0</v>
      </c>
    </row>
    <row r="439" spans="1:9" s="71" customFormat="1" ht="36.6" customHeight="1" x14ac:dyDescent="0.3">
      <c r="A439" s="17" t="s">
        <v>174</v>
      </c>
      <c r="B439" s="18" t="s">
        <v>56</v>
      </c>
      <c r="C439" s="19" t="s">
        <v>48</v>
      </c>
      <c r="D439" s="19" t="s">
        <v>46</v>
      </c>
      <c r="E439" s="16" t="s">
        <v>172</v>
      </c>
      <c r="F439" s="16"/>
      <c r="G439" s="47">
        <f>G440+G443</f>
        <v>515.5</v>
      </c>
      <c r="H439" s="47">
        <f t="shared" si="176"/>
        <v>0</v>
      </c>
      <c r="I439" s="65">
        <f t="shared" si="176"/>
        <v>0</v>
      </c>
    </row>
    <row r="440" spans="1:9" s="71" customFormat="1" ht="36" customHeight="1" x14ac:dyDescent="0.3">
      <c r="A440" s="17" t="s">
        <v>399</v>
      </c>
      <c r="B440" s="18" t="s">
        <v>56</v>
      </c>
      <c r="C440" s="19" t="s">
        <v>48</v>
      </c>
      <c r="D440" s="19" t="s">
        <v>46</v>
      </c>
      <c r="E440" s="16" t="s">
        <v>398</v>
      </c>
      <c r="F440" s="16"/>
      <c r="G440" s="47">
        <f>G441</f>
        <v>500</v>
      </c>
      <c r="H440" s="47">
        <f t="shared" si="176"/>
        <v>0</v>
      </c>
      <c r="I440" s="65">
        <f t="shared" si="176"/>
        <v>0</v>
      </c>
    </row>
    <row r="441" spans="1:9" s="71" customFormat="1" ht="31.2" x14ac:dyDescent="0.3">
      <c r="A441" s="51" t="s">
        <v>40</v>
      </c>
      <c r="B441" s="18" t="s">
        <v>56</v>
      </c>
      <c r="C441" s="19" t="s">
        <v>48</v>
      </c>
      <c r="D441" s="19" t="s">
        <v>46</v>
      </c>
      <c r="E441" s="16" t="s">
        <v>398</v>
      </c>
      <c r="F441" s="16">
        <v>200</v>
      </c>
      <c r="G441" s="47">
        <f>G442</f>
        <v>500</v>
      </c>
      <c r="H441" s="47">
        <f t="shared" si="176"/>
        <v>0</v>
      </c>
      <c r="I441" s="65">
        <f t="shared" si="176"/>
        <v>0</v>
      </c>
    </row>
    <row r="442" spans="1:9" s="71" customFormat="1" ht="36.6" customHeight="1" x14ac:dyDescent="0.3">
      <c r="A442" s="17" t="s">
        <v>41</v>
      </c>
      <c r="B442" s="18" t="s">
        <v>56</v>
      </c>
      <c r="C442" s="19" t="s">
        <v>48</v>
      </c>
      <c r="D442" s="19" t="s">
        <v>46</v>
      </c>
      <c r="E442" s="16" t="s">
        <v>398</v>
      </c>
      <c r="F442" s="16">
        <v>240</v>
      </c>
      <c r="G442" s="47">
        <v>500</v>
      </c>
      <c r="H442" s="47">
        <v>0</v>
      </c>
      <c r="I442" s="65">
        <v>0</v>
      </c>
    </row>
    <row r="443" spans="1:9" s="71" customFormat="1" ht="55.2" customHeight="1" x14ac:dyDescent="0.3">
      <c r="A443" s="17" t="s">
        <v>319</v>
      </c>
      <c r="B443" s="18" t="s">
        <v>56</v>
      </c>
      <c r="C443" s="19" t="s">
        <v>48</v>
      </c>
      <c r="D443" s="19" t="s">
        <v>46</v>
      </c>
      <c r="E443" s="16" t="s">
        <v>400</v>
      </c>
      <c r="F443" s="16"/>
      <c r="G443" s="47">
        <f>G444</f>
        <v>15.5</v>
      </c>
      <c r="H443" s="47">
        <f t="shared" ref="H443:H444" si="177">H444</f>
        <v>0</v>
      </c>
      <c r="I443" s="65">
        <f t="shared" ref="I443:I444" si="178">I444</f>
        <v>0</v>
      </c>
    </row>
    <row r="444" spans="1:9" s="71" customFormat="1" ht="31.2" x14ac:dyDescent="0.3">
      <c r="A444" s="51" t="s">
        <v>40</v>
      </c>
      <c r="B444" s="18" t="s">
        <v>56</v>
      </c>
      <c r="C444" s="19" t="s">
        <v>48</v>
      </c>
      <c r="D444" s="19" t="s">
        <v>46</v>
      </c>
      <c r="E444" s="16" t="s">
        <v>400</v>
      </c>
      <c r="F444" s="16">
        <v>200</v>
      </c>
      <c r="G444" s="47">
        <f>G445</f>
        <v>15.5</v>
      </c>
      <c r="H444" s="47">
        <f t="shared" si="177"/>
        <v>0</v>
      </c>
      <c r="I444" s="65">
        <f t="shared" si="178"/>
        <v>0</v>
      </c>
    </row>
    <row r="445" spans="1:9" s="71" customFormat="1" ht="35.4" customHeight="1" x14ac:dyDescent="0.3">
      <c r="A445" s="17" t="s">
        <v>41</v>
      </c>
      <c r="B445" s="18" t="s">
        <v>56</v>
      </c>
      <c r="C445" s="19" t="s">
        <v>48</v>
      </c>
      <c r="D445" s="19" t="s">
        <v>46</v>
      </c>
      <c r="E445" s="16" t="s">
        <v>400</v>
      </c>
      <c r="F445" s="16">
        <v>240</v>
      </c>
      <c r="G445" s="47">
        <v>15.5</v>
      </c>
      <c r="H445" s="47">
        <v>0</v>
      </c>
      <c r="I445" s="65">
        <v>0</v>
      </c>
    </row>
    <row r="446" spans="1:9" s="71" customFormat="1" ht="67.8" customHeight="1" x14ac:dyDescent="0.3">
      <c r="A446" s="163" t="s">
        <v>418</v>
      </c>
      <c r="B446" s="162" t="s">
        <v>56</v>
      </c>
      <c r="C446" s="158" t="s">
        <v>48</v>
      </c>
      <c r="D446" s="158" t="s">
        <v>46</v>
      </c>
      <c r="E446" s="155" t="s">
        <v>414</v>
      </c>
      <c r="F446" s="151"/>
      <c r="G446" s="164">
        <f>G447</f>
        <v>2500</v>
      </c>
      <c r="H446" s="164">
        <f>H447</f>
        <v>2840</v>
      </c>
      <c r="I446" s="165">
        <f>I447</f>
        <v>3020</v>
      </c>
    </row>
    <row r="447" spans="1:9" s="71" customFormat="1" ht="51" customHeight="1" x14ac:dyDescent="0.3">
      <c r="A447" s="157" t="s">
        <v>439</v>
      </c>
      <c r="B447" s="162" t="s">
        <v>56</v>
      </c>
      <c r="C447" s="160" t="s">
        <v>48</v>
      </c>
      <c r="D447" s="160" t="s">
        <v>46</v>
      </c>
      <c r="E447" s="151" t="s">
        <v>443</v>
      </c>
      <c r="F447" s="147"/>
      <c r="G447" s="148">
        <f>G448+G452</f>
        <v>2500</v>
      </c>
      <c r="H447" s="148">
        <f t="shared" ref="H447:I447" si="179">H448+H452</f>
        <v>2840</v>
      </c>
      <c r="I447" s="148">
        <f t="shared" si="179"/>
        <v>3020</v>
      </c>
    </row>
    <row r="448" spans="1:9" s="71" customFormat="1" ht="54.6" customHeight="1" x14ac:dyDescent="0.3">
      <c r="A448" s="140" t="s">
        <v>440</v>
      </c>
      <c r="B448" s="162" t="s">
        <v>56</v>
      </c>
      <c r="C448" s="160" t="s">
        <v>48</v>
      </c>
      <c r="D448" s="160" t="s">
        <v>46</v>
      </c>
      <c r="E448" s="151" t="s">
        <v>444</v>
      </c>
      <c r="F448" s="147"/>
      <c r="G448" s="148">
        <f>G449</f>
        <v>2300</v>
      </c>
      <c r="H448" s="148">
        <f t="shared" ref="H448:I450" si="180">H449</f>
        <v>2300</v>
      </c>
      <c r="I448" s="148">
        <f t="shared" si="180"/>
        <v>2300</v>
      </c>
    </row>
    <row r="449" spans="1:9" s="71" customFormat="1" ht="40.799999999999997" customHeight="1" x14ac:dyDescent="0.3">
      <c r="A449" s="140" t="s">
        <v>399</v>
      </c>
      <c r="B449" s="162" t="s">
        <v>56</v>
      </c>
      <c r="C449" s="160" t="s">
        <v>48</v>
      </c>
      <c r="D449" s="160" t="s">
        <v>46</v>
      </c>
      <c r="E449" s="151" t="s">
        <v>445</v>
      </c>
      <c r="F449" s="147"/>
      <c r="G449" s="148">
        <f>G450</f>
        <v>2300</v>
      </c>
      <c r="H449" s="148">
        <f t="shared" si="180"/>
        <v>2300</v>
      </c>
      <c r="I449" s="148">
        <f t="shared" si="180"/>
        <v>2300</v>
      </c>
    </row>
    <row r="450" spans="1:9" s="71" customFormat="1" ht="40.200000000000003" customHeight="1" x14ac:dyDescent="0.3">
      <c r="A450" s="150" t="s">
        <v>40</v>
      </c>
      <c r="B450" s="162" t="s">
        <v>56</v>
      </c>
      <c r="C450" s="160" t="s">
        <v>48</v>
      </c>
      <c r="D450" s="160" t="s">
        <v>46</v>
      </c>
      <c r="E450" s="151" t="s">
        <v>445</v>
      </c>
      <c r="F450" s="147">
        <v>200</v>
      </c>
      <c r="G450" s="148">
        <f>G451</f>
        <v>2300</v>
      </c>
      <c r="H450" s="148">
        <f t="shared" si="180"/>
        <v>2300</v>
      </c>
      <c r="I450" s="148">
        <f t="shared" si="180"/>
        <v>2300</v>
      </c>
    </row>
    <row r="451" spans="1:9" s="71" customFormat="1" ht="35.4" customHeight="1" x14ac:dyDescent="0.3">
      <c r="A451" s="150" t="s">
        <v>41</v>
      </c>
      <c r="B451" s="162" t="s">
        <v>56</v>
      </c>
      <c r="C451" s="160" t="s">
        <v>48</v>
      </c>
      <c r="D451" s="160" t="s">
        <v>46</v>
      </c>
      <c r="E451" s="151" t="s">
        <v>445</v>
      </c>
      <c r="F451" s="147">
        <v>240</v>
      </c>
      <c r="G451" s="148">
        <v>2300</v>
      </c>
      <c r="H451" s="148">
        <v>2300</v>
      </c>
      <c r="I451" s="148">
        <v>2300</v>
      </c>
    </row>
    <row r="452" spans="1:9" s="71" customFormat="1" ht="78" customHeight="1" x14ac:dyDescent="0.3">
      <c r="A452" s="140" t="s">
        <v>441</v>
      </c>
      <c r="B452" s="162" t="s">
        <v>56</v>
      </c>
      <c r="C452" s="160" t="s">
        <v>48</v>
      </c>
      <c r="D452" s="160" t="s">
        <v>46</v>
      </c>
      <c r="E452" s="151" t="s">
        <v>446</v>
      </c>
      <c r="F452" s="147"/>
      <c r="G452" s="148">
        <f>G453</f>
        <v>200</v>
      </c>
      <c r="H452" s="148">
        <f t="shared" ref="H452:I454" si="181">H453</f>
        <v>540</v>
      </c>
      <c r="I452" s="148">
        <f t="shared" si="181"/>
        <v>720</v>
      </c>
    </row>
    <row r="453" spans="1:9" s="71" customFormat="1" ht="83.4" customHeight="1" x14ac:dyDescent="0.3">
      <c r="A453" s="140" t="s">
        <v>442</v>
      </c>
      <c r="B453" s="162" t="s">
        <v>56</v>
      </c>
      <c r="C453" s="160" t="s">
        <v>48</v>
      </c>
      <c r="D453" s="160" t="s">
        <v>46</v>
      </c>
      <c r="E453" s="151" t="s">
        <v>447</v>
      </c>
      <c r="F453" s="147"/>
      <c r="G453" s="148">
        <f>G454</f>
        <v>200</v>
      </c>
      <c r="H453" s="148">
        <f t="shared" si="181"/>
        <v>540</v>
      </c>
      <c r="I453" s="148">
        <f t="shared" si="181"/>
        <v>720</v>
      </c>
    </row>
    <row r="454" spans="1:9" s="71" customFormat="1" ht="16.8" customHeight="1" x14ac:dyDescent="0.3">
      <c r="A454" s="156" t="s">
        <v>118</v>
      </c>
      <c r="B454" s="162" t="s">
        <v>56</v>
      </c>
      <c r="C454" s="160" t="s">
        <v>48</v>
      </c>
      <c r="D454" s="160" t="s">
        <v>46</v>
      </c>
      <c r="E454" s="151" t="s">
        <v>447</v>
      </c>
      <c r="F454" s="147">
        <v>300</v>
      </c>
      <c r="G454" s="148">
        <f>G455</f>
        <v>200</v>
      </c>
      <c r="H454" s="148">
        <f t="shared" si="181"/>
        <v>540</v>
      </c>
      <c r="I454" s="148">
        <f t="shared" si="181"/>
        <v>720</v>
      </c>
    </row>
    <row r="455" spans="1:9" s="71" customFormat="1" ht="21" customHeight="1" x14ac:dyDescent="0.3">
      <c r="A455" s="156" t="s">
        <v>343</v>
      </c>
      <c r="B455" s="162" t="s">
        <v>56</v>
      </c>
      <c r="C455" s="160" t="s">
        <v>48</v>
      </c>
      <c r="D455" s="160" t="s">
        <v>46</v>
      </c>
      <c r="E455" s="151" t="s">
        <v>447</v>
      </c>
      <c r="F455" s="147">
        <v>340</v>
      </c>
      <c r="G455" s="148">
        <v>200</v>
      </c>
      <c r="H455" s="148">
        <v>540</v>
      </c>
      <c r="I455" s="148">
        <v>720</v>
      </c>
    </row>
    <row r="456" spans="1:9" s="71" customFormat="1" ht="31.2" x14ac:dyDescent="0.3">
      <c r="A456" s="17" t="s">
        <v>62</v>
      </c>
      <c r="B456" s="18" t="s">
        <v>56</v>
      </c>
      <c r="C456" s="19" t="s">
        <v>48</v>
      </c>
      <c r="D456" s="19" t="s">
        <v>46</v>
      </c>
      <c r="E456" s="16" t="s">
        <v>76</v>
      </c>
      <c r="F456" s="16"/>
      <c r="G456" s="47">
        <f>G457</f>
        <v>200</v>
      </c>
      <c r="H456" s="65">
        <f t="shared" ref="H456:I456" si="182">H457</f>
        <v>207</v>
      </c>
      <c r="I456" s="65">
        <f t="shared" si="182"/>
        <v>214.3</v>
      </c>
    </row>
    <row r="457" spans="1:9" s="71" customFormat="1" ht="31.2" x14ac:dyDescent="0.3">
      <c r="A457" s="17" t="s">
        <v>290</v>
      </c>
      <c r="B457" s="18" t="s">
        <v>56</v>
      </c>
      <c r="C457" s="19" t="s">
        <v>48</v>
      </c>
      <c r="D457" s="19" t="s">
        <v>46</v>
      </c>
      <c r="E457" s="16" t="s">
        <v>84</v>
      </c>
      <c r="F457" s="16"/>
      <c r="G457" s="20">
        <f>G463+G458</f>
        <v>200</v>
      </c>
      <c r="H457" s="20">
        <f t="shared" ref="H457:I457" si="183">H463+H458</f>
        <v>207</v>
      </c>
      <c r="I457" s="33">
        <f t="shared" si="183"/>
        <v>214.3</v>
      </c>
    </row>
    <row r="458" spans="1:9" s="71" customFormat="1" ht="171.6" x14ac:dyDescent="0.3">
      <c r="A458" s="17" t="s">
        <v>131</v>
      </c>
      <c r="B458" s="18" t="s">
        <v>56</v>
      </c>
      <c r="C458" s="19" t="s">
        <v>48</v>
      </c>
      <c r="D458" s="19" t="s">
        <v>46</v>
      </c>
      <c r="E458" s="16" t="s">
        <v>88</v>
      </c>
      <c r="F458" s="16"/>
      <c r="G458" s="20">
        <f>G459+G461</f>
        <v>126.89999999999999</v>
      </c>
      <c r="H458" s="20">
        <f t="shared" ref="H458:I458" si="184">H459+H461</f>
        <v>131.5</v>
      </c>
      <c r="I458" s="33">
        <f t="shared" si="184"/>
        <v>136.30000000000001</v>
      </c>
    </row>
    <row r="459" spans="1:9" s="71" customFormat="1" ht="78" x14ac:dyDescent="0.3">
      <c r="A459" s="17" t="s">
        <v>134</v>
      </c>
      <c r="B459" s="18" t="s">
        <v>56</v>
      </c>
      <c r="C459" s="19" t="s">
        <v>48</v>
      </c>
      <c r="D459" s="19" t="s">
        <v>46</v>
      </c>
      <c r="E459" s="16" t="s">
        <v>88</v>
      </c>
      <c r="F459" s="16">
        <v>100</v>
      </c>
      <c r="G459" s="20">
        <f>G460</f>
        <v>111.8</v>
      </c>
      <c r="H459" s="20">
        <f t="shared" ref="H459:I459" si="185">H460</f>
        <v>116.5</v>
      </c>
      <c r="I459" s="33">
        <f t="shared" si="185"/>
        <v>121.3</v>
      </c>
    </row>
    <row r="460" spans="1:9" s="71" customFormat="1" ht="31.2" x14ac:dyDescent="0.3">
      <c r="A460" s="17" t="s">
        <v>75</v>
      </c>
      <c r="B460" s="18" t="s">
        <v>56</v>
      </c>
      <c r="C460" s="19" t="s">
        <v>48</v>
      </c>
      <c r="D460" s="19" t="s">
        <v>46</v>
      </c>
      <c r="E460" s="16" t="s">
        <v>88</v>
      </c>
      <c r="F460" s="16">
        <v>110</v>
      </c>
      <c r="G460" s="20">
        <v>111.8</v>
      </c>
      <c r="H460" s="21">
        <v>116.5</v>
      </c>
      <c r="I460" s="21">
        <v>121.3</v>
      </c>
    </row>
    <row r="461" spans="1:9" s="71" customFormat="1" ht="31.2" x14ac:dyDescent="0.3">
      <c r="A461" s="51" t="s">
        <v>40</v>
      </c>
      <c r="B461" s="18" t="s">
        <v>56</v>
      </c>
      <c r="C461" s="19" t="s">
        <v>48</v>
      </c>
      <c r="D461" s="19" t="s">
        <v>46</v>
      </c>
      <c r="E461" s="16" t="s">
        <v>88</v>
      </c>
      <c r="F461" s="16">
        <v>200</v>
      </c>
      <c r="G461" s="47">
        <f>G462</f>
        <v>15.1</v>
      </c>
      <c r="H461" s="47">
        <f t="shared" ref="H461:I461" si="186">H462</f>
        <v>15</v>
      </c>
      <c r="I461" s="65">
        <f t="shared" si="186"/>
        <v>15</v>
      </c>
    </row>
    <row r="462" spans="1:9" s="71" customFormat="1" ht="46.8" x14ac:dyDescent="0.3">
      <c r="A462" s="17" t="s">
        <v>41</v>
      </c>
      <c r="B462" s="18" t="s">
        <v>56</v>
      </c>
      <c r="C462" s="19" t="s">
        <v>48</v>
      </c>
      <c r="D462" s="19" t="s">
        <v>46</v>
      </c>
      <c r="E462" s="16" t="s">
        <v>88</v>
      </c>
      <c r="F462" s="16">
        <v>240</v>
      </c>
      <c r="G462" s="20">
        <f>15+0.1</f>
        <v>15.1</v>
      </c>
      <c r="H462" s="21">
        <v>15</v>
      </c>
      <c r="I462" s="21">
        <v>15</v>
      </c>
    </row>
    <row r="463" spans="1:9" s="71" customFormat="1" ht="93.6" x14ac:dyDescent="0.3">
      <c r="A463" s="17" t="s">
        <v>86</v>
      </c>
      <c r="B463" s="18" t="s">
        <v>56</v>
      </c>
      <c r="C463" s="19" t="s">
        <v>48</v>
      </c>
      <c r="D463" s="19" t="s">
        <v>46</v>
      </c>
      <c r="E463" s="55" t="s">
        <v>87</v>
      </c>
      <c r="F463" s="16"/>
      <c r="G463" s="47">
        <f>G464+G466</f>
        <v>73.099999999999994</v>
      </c>
      <c r="H463" s="47">
        <f t="shared" ref="H463:I463" si="187">H464+H466</f>
        <v>75.5</v>
      </c>
      <c r="I463" s="65">
        <f t="shared" si="187"/>
        <v>78</v>
      </c>
    </row>
    <row r="464" spans="1:9" s="71" customFormat="1" ht="78" x14ac:dyDescent="0.3">
      <c r="A464" s="51" t="s">
        <v>134</v>
      </c>
      <c r="B464" s="18" t="s">
        <v>56</v>
      </c>
      <c r="C464" s="19" t="s">
        <v>48</v>
      </c>
      <c r="D464" s="19" t="s">
        <v>46</v>
      </c>
      <c r="E464" s="55" t="s">
        <v>87</v>
      </c>
      <c r="F464" s="16">
        <v>100</v>
      </c>
      <c r="G464" s="47">
        <f>G465</f>
        <v>63.1</v>
      </c>
      <c r="H464" s="47">
        <f t="shared" ref="H464:I464" si="188">H465</f>
        <v>65.5</v>
      </c>
      <c r="I464" s="65">
        <f t="shared" si="188"/>
        <v>68</v>
      </c>
    </row>
    <row r="465" spans="1:9" s="71" customFormat="1" ht="31.2" x14ac:dyDescent="0.3">
      <c r="A465" s="17" t="s">
        <v>75</v>
      </c>
      <c r="B465" s="18" t="s">
        <v>56</v>
      </c>
      <c r="C465" s="19" t="s">
        <v>48</v>
      </c>
      <c r="D465" s="19" t="s">
        <v>46</v>
      </c>
      <c r="E465" s="16" t="s">
        <v>87</v>
      </c>
      <c r="F465" s="16">
        <v>110</v>
      </c>
      <c r="G465" s="20">
        <v>63.1</v>
      </c>
      <c r="H465" s="20">
        <v>65.5</v>
      </c>
      <c r="I465" s="33">
        <v>68</v>
      </c>
    </row>
    <row r="466" spans="1:9" s="71" customFormat="1" ht="31.2" x14ac:dyDescent="0.3">
      <c r="A466" s="51" t="s">
        <v>40</v>
      </c>
      <c r="B466" s="18" t="s">
        <v>56</v>
      </c>
      <c r="C466" s="19" t="s">
        <v>48</v>
      </c>
      <c r="D466" s="19" t="s">
        <v>46</v>
      </c>
      <c r="E466" s="55" t="s">
        <v>87</v>
      </c>
      <c r="F466" s="16">
        <v>200</v>
      </c>
      <c r="G466" s="47">
        <f>G467</f>
        <v>10</v>
      </c>
      <c r="H466" s="47">
        <f t="shared" ref="H466:I466" si="189">H467</f>
        <v>10</v>
      </c>
      <c r="I466" s="65">
        <f t="shared" si="189"/>
        <v>10</v>
      </c>
    </row>
    <row r="467" spans="1:9" s="71" customFormat="1" ht="46.8" x14ac:dyDescent="0.3">
      <c r="A467" s="17" t="s">
        <v>41</v>
      </c>
      <c r="B467" s="18" t="s">
        <v>56</v>
      </c>
      <c r="C467" s="19" t="s">
        <v>48</v>
      </c>
      <c r="D467" s="19" t="s">
        <v>46</v>
      </c>
      <c r="E467" s="16" t="s">
        <v>87</v>
      </c>
      <c r="F467" s="16">
        <v>240</v>
      </c>
      <c r="G467" s="33">
        <v>10</v>
      </c>
      <c r="H467" s="33">
        <v>10</v>
      </c>
      <c r="I467" s="33">
        <v>10</v>
      </c>
    </row>
    <row r="468" spans="1:9" s="71" customFormat="1" ht="31.2" x14ac:dyDescent="0.3">
      <c r="A468" s="17" t="s">
        <v>166</v>
      </c>
      <c r="B468" s="18" t="s">
        <v>56</v>
      </c>
      <c r="C468" s="19" t="s">
        <v>48</v>
      </c>
      <c r="D468" s="19" t="s">
        <v>46</v>
      </c>
      <c r="E468" s="16" t="s">
        <v>69</v>
      </c>
      <c r="F468" s="16"/>
      <c r="G468" s="20">
        <f>G469</f>
        <v>3094.3</v>
      </c>
      <c r="H468" s="20">
        <f t="shared" ref="H468:I470" si="190">H469</f>
        <v>3034.1</v>
      </c>
      <c r="I468" s="33">
        <f t="shared" si="190"/>
        <v>3079.4</v>
      </c>
    </row>
    <row r="469" spans="1:9" s="71" customFormat="1" ht="31.2" x14ac:dyDescent="0.3">
      <c r="A469" s="17" t="s">
        <v>70</v>
      </c>
      <c r="B469" s="18" t="s">
        <v>56</v>
      </c>
      <c r="C469" s="19" t="s">
        <v>48</v>
      </c>
      <c r="D469" s="19" t="s">
        <v>46</v>
      </c>
      <c r="E469" s="16" t="s">
        <v>71</v>
      </c>
      <c r="F469" s="16"/>
      <c r="G469" s="20">
        <f>G470</f>
        <v>3094.3</v>
      </c>
      <c r="H469" s="20">
        <f t="shared" si="190"/>
        <v>3034.1</v>
      </c>
      <c r="I469" s="33">
        <f t="shared" si="190"/>
        <v>3079.4</v>
      </c>
    </row>
    <row r="470" spans="1:9" s="71" customFormat="1" ht="78" x14ac:dyDescent="0.3">
      <c r="A470" s="17" t="s">
        <v>134</v>
      </c>
      <c r="B470" s="18" t="s">
        <v>56</v>
      </c>
      <c r="C470" s="19" t="s">
        <v>48</v>
      </c>
      <c r="D470" s="19" t="s">
        <v>46</v>
      </c>
      <c r="E470" s="16" t="s">
        <v>71</v>
      </c>
      <c r="F470" s="16">
        <v>100</v>
      </c>
      <c r="G470" s="20">
        <f>G471</f>
        <v>3094.3</v>
      </c>
      <c r="H470" s="33">
        <f t="shared" si="190"/>
        <v>3034.1</v>
      </c>
      <c r="I470" s="33">
        <f t="shared" si="190"/>
        <v>3079.4</v>
      </c>
    </row>
    <row r="471" spans="1:9" s="71" customFormat="1" ht="31.2" x14ac:dyDescent="0.3">
      <c r="A471" s="17" t="s">
        <v>72</v>
      </c>
      <c r="B471" s="18" t="s">
        <v>56</v>
      </c>
      <c r="C471" s="19" t="s">
        <v>48</v>
      </c>
      <c r="D471" s="19" t="s">
        <v>46</v>
      </c>
      <c r="E471" s="16" t="s">
        <v>71</v>
      </c>
      <c r="F471" s="16">
        <v>120</v>
      </c>
      <c r="G471" s="20">
        <v>3094.3</v>
      </c>
      <c r="H471" s="21">
        <v>3034.1</v>
      </c>
      <c r="I471" s="21">
        <v>3079.4</v>
      </c>
    </row>
    <row r="472" spans="1:9" s="71" customFormat="1" ht="31.2" x14ac:dyDescent="0.3">
      <c r="A472" s="17" t="s">
        <v>5</v>
      </c>
      <c r="B472" s="18" t="s">
        <v>56</v>
      </c>
      <c r="C472" s="19" t="s">
        <v>48</v>
      </c>
      <c r="D472" s="19" t="s">
        <v>46</v>
      </c>
      <c r="E472" s="16" t="s">
        <v>73</v>
      </c>
      <c r="F472" s="27"/>
      <c r="G472" s="20">
        <f>G473</f>
        <v>14925</v>
      </c>
      <c r="H472" s="33">
        <f t="shared" ref="H472:I472" si="191">H473</f>
        <v>12896.1</v>
      </c>
      <c r="I472" s="33">
        <f t="shared" si="191"/>
        <v>12527.3</v>
      </c>
    </row>
    <row r="473" spans="1:9" s="71" customFormat="1" ht="31.2" x14ac:dyDescent="0.3">
      <c r="A473" s="51" t="s">
        <v>89</v>
      </c>
      <c r="B473" s="64" t="s">
        <v>56</v>
      </c>
      <c r="C473" s="63" t="s">
        <v>48</v>
      </c>
      <c r="D473" s="63" t="s">
        <v>46</v>
      </c>
      <c r="E473" s="52" t="s">
        <v>74</v>
      </c>
      <c r="F473" s="62"/>
      <c r="G473" s="47">
        <f>G474+G476</f>
        <v>14925</v>
      </c>
      <c r="H473" s="65">
        <f>H474+H476</f>
        <v>12896.1</v>
      </c>
      <c r="I473" s="65">
        <f>I474+I476</f>
        <v>12527.3</v>
      </c>
    </row>
    <row r="474" spans="1:9" s="71" customFormat="1" ht="78" x14ac:dyDescent="0.3">
      <c r="A474" s="17" t="s">
        <v>278</v>
      </c>
      <c r="B474" s="18" t="s">
        <v>56</v>
      </c>
      <c r="C474" s="19" t="s">
        <v>48</v>
      </c>
      <c r="D474" s="19" t="s">
        <v>46</v>
      </c>
      <c r="E474" s="16" t="s">
        <v>74</v>
      </c>
      <c r="F474" s="16">
        <v>100</v>
      </c>
      <c r="G474" s="20">
        <f>G475</f>
        <v>12277.3</v>
      </c>
      <c r="H474" s="33">
        <f t="shared" ref="H474:I474" si="192">H475</f>
        <v>10848.4</v>
      </c>
      <c r="I474" s="33">
        <f t="shared" si="192"/>
        <v>10442.299999999999</v>
      </c>
    </row>
    <row r="475" spans="1:9" s="71" customFormat="1" ht="31.2" x14ac:dyDescent="0.3">
      <c r="A475" s="17" t="s">
        <v>75</v>
      </c>
      <c r="B475" s="18" t="s">
        <v>56</v>
      </c>
      <c r="C475" s="19" t="s">
        <v>48</v>
      </c>
      <c r="D475" s="19" t="s">
        <v>46</v>
      </c>
      <c r="E475" s="16" t="s">
        <v>74</v>
      </c>
      <c r="F475" s="16">
        <v>110</v>
      </c>
      <c r="G475" s="20">
        <v>12277.3</v>
      </c>
      <c r="H475" s="21">
        <v>10848.4</v>
      </c>
      <c r="I475" s="21">
        <v>10442.299999999999</v>
      </c>
    </row>
    <row r="476" spans="1:9" s="71" customFormat="1" ht="31.2" x14ac:dyDescent="0.3">
      <c r="A476" s="17" t="s">
        <v>40</v>
      </c>
      <c r="B476" s="18" t="s">
        <v>56</v>
      </c>
      <c r="C476" s="19" t="s">
        <v>48</v>
      </c>
      <c r="D476" s="19" t="s">
        <v>46</v>
      </c>
      <c r="E476" s="16" t="s">
        <v>74</v>
      </c>
      <c r="F476" s="16">
        <v>200</v>
      </c>
      <c r="G476" s="20">
        <f>G477</f>
        <v>2647.7</v>
      </c>
      <c r="H476" s="33">
        <f t="shared" ref="H476:I476" si="193">H477</f>
        <v>2047.7</v>
      </c>
      <c r="I476" s="33">
        <f t="shared" si="193"/>
        <v>2085</v>
      </c>
    </row>
    <row r="477" spans="1:9" s="71" customFormat="1" ht="46.8" x14ac:dyDescent="0.3">
      <c r="A477" s="17" t="s">
        <v>41</v>
      </c>
      <c r="B477" s="18" t="s">
        <v>56</v>
      </c>
      <c r="C477" s="19" t="s">
        <v>48</v>
      </c>
      <c r="D477" s="19" t="s">
        <v>46</v>
      </c>
      <c r="E477" s="16" t="s">
        <v>74</v>
      </c>
      <c r="F477" s="16">
        <v>240</v>
      </c>
      <c r="G477" s="20">
        <v>2647.7</v>
      </c>
      <c r="H477" s="21">
        <v>2047.7</v>
      </c>
      <c r="I477" s="21">
        <v>2085</v>
      </c>
    </row>
    <row r="478" spans="1:9" s="71" customFormat="1" ht="17.399999999999999" x14ac:dyDescent="0.3">
      <c r="A478" s="9" t="s">
        <v>11</v>
      </c>
      <c r="B478" s="10" t="s">
        <v>56</v>
      </c>
      <c r="C478" s="11">
        <v>10</v>
      </c>
      <c r="D478" s="11"/>
      <c r="E478" s="12"/>
      <c r="F478" s="12"/>
      <c r="G478" s="22">
        <f t="shared" ref="G478:I486" si="194">G479</f>
        <v>2280.2999999999997</v>
      </c>
      <c r="H478" s="22">
        <f t="shared" si="194"/>
        <v>2280.2999999999997</v>
      </c>
      <c r="I478" s="112">
        <f t="shared" si="194"/>
        <v>2280.2999999999997</v>
      </c>
    </row>
    <row r="479" spans="1:9" s="71" customFormat="1" x14ac:dyDescent="0.3">
      <c r="A479" s="13" t="s">
        <v>22</v>
      </c>
      <c r="B479" s="14" t="s">
        <v>56</v>
      </c>
      <c r="C479" s="15">
        <v>10</v>
      </c>
      <c r="D479" s="15" t="s">
        <v>37</v>
      </c>
      <c r="E479" s="16"/>
      <c r="F479" s="16"/>
      <c r="G479" s="47">
        <f t="shared" si="194"/>
        <v>2280.2999999999997</v>
      </c>
      <c r="H479" s="47">
        <f t="shared" si="194"/>
        <v>2280.2999999999997</v>
      </c>
      <c r="I479" s="65">
        <f t="shared" si="194"/>
        <v>2280.2999999999997</v>
      </c>
    </row>
    <row r="480" spans="1:9" s="71" customFormat="1" ht="31.2" x14ac:dyDescent="0.3">
      <c r="A480" s="17" t="s">
        <v>90</v>
      </c>
      <c r="B480" s="18" t="s">
        <v>56</v>
      </c>
      <c r="C480" s="19">
        <v>10</v>
      </c>
      <c r="D480" s="19" t="s">
        <v>37</v>
      </c>
      <c r="E480" s="16" t="s">
        <v>76</v>
      </c>
      <c r="F480" s="16"/>
      <c r="G480" s="47">
        <f t="shared" si="194"/>
        <v>2280.2999999999997</v>
      </c>
      <c r="H480" s="47">
        <f t="shared" si="194"/>
        <v>2280.2999999999997</v>
      </c>
      <c r="I480" s="65">
        <f t="shared" si="194"/>
        <v>2280.2999999999997</v>
      </c>
    </row>
    <row r="481" spans="1:10" s="71" customFormat="1" ht="31.2" x14ac:dyDescent="0.3">
      <c r="A481" s="17" t="s">
        <v>83</v>
      </c>
      <c r="B481" s="18" t="s">
        <v>56</v>
      </c>
      <c r="C481" s="19">
        <v>10</v>
      </c>
      <c r="D481" s="19" t="s">
        <v>37</v>
      </c>
      <c r="E481" s="16" t="s">
        <v>84</v>
      </c>
      <c r="F481" s="16"/>
      <c r="G481" s="47">
        <f>G485+G482</f>
        <v>2280.2999999999997</v>
      </c>
      <c r="H481" s="47">
        <f>H485+H482</f>
        <v>2280.2999999999997</v>
      </c>
      <c r="I481" s="65">
        <f>I485+I482</f>
        <v>2280.2999999999997</v>
      </c>
    </row>
    <row r="482" spans="1:10" s="71" customFormat="1" ht="124.8" x14ac:dyDescent="0.3">
      <c r="A482" s="118" t="s">
        <v>293</v>
      </c>
      <c r="B482" s="18" t="s">
        <v>56</v>
      </c>
      <c r="C482" s="19" t="s">
        <v>51</v>
      </c>
      <c r="D482" s="19" t="s">
        <v>37</v>
      </c>
      <c r="E482" s="16" t="s">
        <v>294</v>
      </c>
      <c r="F482" s="16"/>
      <c r="G482" s="20">
        <f t="shared" ref="G482:I483" si="195">G483</f>
        <v>33.6</v>
      </c>
      <c r="H482" s="20">
        <f t="shared" si="195"/>
        <v>33.6</v>
      </c>
      <c r="I482" s="33">
        <f t="shared" si="195"/>
        <v>33.6</v>
      </c>
    </row>
    <row r="483" spans="1:10" s="71" customFormat="1" ht="46.8" x14ac:dyDescent="0.3">
      <c r="A483" s="51" t="s">
        <v>287</v>
      </c>
      <c r="B483" s="18" t="s">
        <v>56</v>
      </c>
      <c r="C483" s="19" t="s">
        <v>51</v>
      </c>
      <c r="D483" s="19" t="s">
        <v>37</v>
      </c>
      <c r="E483" s="16" t="s">
        <v>294</v>
      </c>
      <c r="F483" s="16">
        <v>600</v>
      </c>
      <c r="G483" s="65">
        <f t="shared" si="195"/>
        <v>33.6</v>
      </c>
      <c r="H483" s="65">
        <f t="shared" si="195"/>
        <v>33.6</v>
      </c>
      <c r="I483" s="65">
        <f t="shared" si="195"/>
        <v>33.6</v>
      </c>
    </row>
    <row r="484" spans="1:10" s="71" customFormat="1" x14ac:dyDescent="0.3">
      <c r="A484" s="51" t="s">
        <v>49</v>
      </c>
      <c r="B484" s="18" t="s">
        <v>56</v>
      </c>
      <c r="C484" s="19" t="s">
        <v>51</v>
      </c>
      <c r="D484" s="19" t="s">
        <v>37</v>
      </c>
      <c r="E484" s="16" t="s">
        <v>294</v>
      </c>
      <c r="F484" s="16">
        <v>610</v>
      </c>
      <c r="G484" s="116">
        <v>33.6</v>
      </c>
      <c r="H484" s="116">
        <v>33.6</v>
      </c>
      <c r="I484" s="65">
        <v>33.6</v>
      </c>
    </row>
    <row r="485" spans="1:10" s="71" customFormat="1" ht="62.4" x14ac:dyDescent="0.3">
      <c r="A485" s="17" t="s">
        <v>144</v>
      </c>
      <c r="B485" s="18" t="s">
        <v>56</v>
      </c>
      <c r="C485" s="19">
        <v>10</v>
      </c>
      <c r="D485" s="19" t="s">
        <v>37</v>
      </c>
      <c r="E485" s="16" t="s">
        <v>91</v>
      </c>
      <c r="F485" s="16"/>
      <c r="G485" s="47">
        <f t="shared" si="194"/>
        <v>2246.6999999999998</v>
      </c>
      <c r="H485" s="47">
        <f t="shared" si="194"/>
        <v>2246.6999999999998</v>
      </c>
      <c r="I485" s="65">
        <f t="shared" si="194"/>
        <v>2246.6999999999998</v>
      </c>
    </row>
    <row r="486" spans="1:10" s="98" customFormat="1" ht="31.8" x14ac:dyDescent="0.35">
      <c r="A486" s="17" t="s">
        <v>92</v>
      </c>
      <c r="B486" s="18" t="s">
        <v>56</v>
      </c>
      <c r="C486" s="19">
        <v>10</v>
      </c>
      <c r="D486" s="19" t="s">
        <v>37</v>
      </c>
      <c r="E486" s="16" t="s">
        <v>91</v>
      </c>
      <c r="F486" s="16">
        <v>300</v>
      </c>
      <c r="G486" s="47">
        <f t="shared" si="194"/>
        <v>2246.6999999999998</v>
      </c>
      <c r="H486" s="47">
        <f t="shared" si="194"/>
        <v>2246.6999999999998</v>
      </c>
      <c r="I486" s="65">
        <f t="shared" si="194"/>
        <v>2246.6999999999998</v>
      </c>
    </row>
    <row r="487" spans="1:10" s="71" customFormat="1" ht="31.2" x14ac:dyDescent="0.3">
      <c r="A487" s="17" t="s">
        <v>59</v>
      </c>
      <c r="B487" s="18" t="s">
        <v>56</v>
      </c>
      <c r="C487" s="19">
        <v>10</v>
      </c>
      <c r="D487" s="19" t="s">
        <v>37</v>
      </c>
      <c r="E487" s="16" t="s">
        <v>91</v>
      </c>
      <c r="F487" s="16">
        <v>310</v>
      </c>
      <c r="G487" s="20">
        <v>2246.6999999999998</v>
      </c>
      <c r="H487" s="21">
        <v>2246.6999999999998</v>
      </c>
      <c r="I487" s="21">
        <v>2246.6999999999998</v>
      </c>
    </row>
    <row r="488" spans="1:10" s="71" customFormat="1" ht="61.2" x14ac:dyDescent="0.3">
      <c r="A488" s="96" t="s">
        <v>23</v>
      </c>
      <c r="B488" s="103" t="s">
        <v>57</v>
      </c>
      <c r="C488" s="15"/>
      <c r="D488" s="15"/>
      <c r="E488" s="27"/>
      <c r="F488" s="27"/>
      <c r="G488" s="50">
        <f>G489</f>
        <v>120032.5</v>
      </c>
      <c r="H488" s="50">
        <f t="shared" ref="H488:I488" si="196">H489</f>
        <v>56834</v>
      </c>
      <c r="I488" s="114">
        <f t="shared" si="196"/>
        <v>62879.6</v>
      </c>
    </row>
    <row r="489" spans="1:10" s="71" customFormat="1" ht="17.399999999999999" x14ac:dyDescent="0.3">
      <c r="A489" s="9" t="s">
        <v>24</v>
      </c>
      <c r="B489" s="10" t="s">
        <v>57</v>
      </c>
      <c r="C489" s="11" t="s">
        <v>50</v>
      </c>
      <c r="D489" s="11"/>
      <c r="E489" s="27"/>
      <c r="F489" s="12"/>
      <c r="G489" s="50">
        <f>G490+G543</f>
        <v>120032.5</v>
      </c>
      <c r="H489" s="50">
        <f>H490+H543</f>
        <v>56834</v>
      </c>
      <c r="I489" s="114">
        <f>I490+I543</f>
        <v>62879.6</v>
      </c>
      <c r="J489" s="76"/>
    </row>
    <row r="490" spans="1:10" s="71" customFormat="1" x14ac:dyDescent="0.3">
      <c r="A490" s="13" t="s">
        <v>25</v>
      </c>
      <c r="B490" s="14" t="s">
        <v>57</v>
      </c>
      <c r="C490" s="15" t="s">
        <v>50</v>
      </c>
      <c r="D490" s="15" t="s">
        <v>32</v>
      </c>
      <c r="E490" s="27"/>
      <c r="F490" s="27"/>
      <c r="G490" s="50">
        <f>G491+G517+G532+G522</f>
        <v>86644.3</v>
      </c>
      <c r="H490" s="114">
        <f t="shared" ref="H490:I490" si="197">H491+H517+H532+H522</f>
        <v>28430</v>
      </c>
      <c r="I490" s="114">
        <f t="shared" si="197"/>
        <v>31006</v>
      </c>
    </row>
    <row r="491" spans="1:10" s="71" customFormat="1" ht="31.2" x14ac:dyDescent="0.3">
      <c r="A491" s="17" t="s">
        <v>222</v>
      </c>
      <c r="B491" s="18" t="s">
        <v>57</v>
      </c>
      <c r="C491" s="19" t="s">
        <v>50</v>
      </c>
      <c r="D491" s="19" t="s">
        <v>32</v>
      </c>
      <c r="E491" s="16" t="s">
        <v>78</v>
      </c>
      <c r="F491" s="16"/>
      <c r="G491" s="47">
        <f>G500+G492</f>
        <v>42820.700000000004</v>
      </c>
      <c r="H491" s="47">
        <f>H500+H492</f>
        <v>28400</v>
      </c>
      <c r="I491" s="65">
        <f>I500+I492</f>
        <v>30976</v>
      </c>
    </row>
    <row r="492" spans="1:10" s="71" customFormat="1" x14ac:dyDescent="0.3">
      <c r="A492" s="17" t="s">
        <v>155</v>
      </c>
      <c r="B492" s="18" t="s">
        <v>57</v>
      </c>
      <c r="C492" s="19" t="s">
        <v>50</v>
      </c>
      <c r="D492" s="19" t="s">
        <v>32</v>
      </c>
      <c r="E492" s="16" t="s">
        <v>153</v>
      </c>
      <c r="F492" s="16"/>
      <c r="G492" s="47">
        <f>G493</f>
        <v>13028.6</v>
      </c>
      <c r="H492" s="47">
        <f t="shared" ref="H492:I492" si="198">H493</f>
        <v>9329.7000000000007</v>
      </c>
      <c r="I492" s="65">
        <f t="shared" si="198"/>
        <v>9862.9</v>
      </c>
    </row>
    <row r="493" spans="1:10" s="71" customFormat="1" x14ac:dyDescent="0.3">
      <c r="A493" s="58" t="s">
        <v>156</v>
      </c>
      <c r="B493" s="18" t="s">
        <v>57</v>
      </c>
      <c r="C493" s="19" t="s">
        <v>50</v>
      </c>
      <c r="D493" s="19" t="s">
        <v>32</v>
      </c>
      <c r="E493" s="16" t="s">
        <v>154</v>
      </c>
      <c r="F493" s="16"/>
      <c r="G493" s="47">
        <f>G494+G497</f>
        <v>13028.6</v>
      </c>
      <c r="H493" s="47">
        <f t="shared" ref="H493:I493" si="199">H494+H497</f>
        <v>9329.7000000000007</v>
      </c>
      <c r="I493" s="65">
        <f t="shared" si="199"/>
        <v>9862.9</v>
      </c>
    </row>
    <row r="494" spans="1:10" s="71" customFormat="1" ht="46.8" x14ac:dyDescent="0.3">
      <c r="A494" s="51" t="s">
        <v>179</v>
      </c>
      <c r="B494" s="18" t="s">
        <v>57</v>
      </c>
      <c r="C494" s="19" t="s">
        <v>50</v>
      </c>
      <c r="D494" s="19" t="s">
        <v>32</v>
      </c>
      <c r="E494" s="16" t="s">
        <v>184</v>
      </c>
      <c r="F494" s="16"/>
      <c r="G494" s="47">
        <f>G495</f>
        <v>12817</v>
      </c>
      <c r="H494" s="47">
        <f t="shared" ref="H494:I494" si="200">H495</f>
        <v>9329.7000000000007</v>
      </c>
      <c r="I494" s="65">
        <f t="shared" si="200"/>
        <v>9862.9</v>
      </c>
    </row>
    <row r="495" spans="1:10" s="71" customFormat="1" ht="46.8" x14ac:dyDescent="0.3">
      <c r="A495" s="51" t="s">
        <v>287</v>
      </c>
      <c r="B495" s="18" t="s">
        <v>57</v>
      </c>
      <c r="C495" s="19" t="s">
        <v>50</v>
      </c>
      <c r="D495" s="19" t="s">
        <v>32</v>
      </c>
      <c r="E495" s="16" t="s">
        <v>184</v>
      </c>
      <c r="F495" s="16">
        <v>600</v>
      </c>
      <c r="G495" s="47">
        <f t="shared" ref="G495:I495" si="201">G496</f>
        <v>12817</v>
      </c>
      <c r="H495" s="47">
        <f t="shared" si="201"/>
        <v>9329.7000000000007</v>
      </c>
      <c r="I495" s="65">
        <f t="shared" si="201"/>
        <v>9862.9</v>
      </c>
    </row>
    <row r="496" spans="1:10" s="71" customFormat="1" x14ac:dyDescent="0.3">
      <c r="A496" s="17" t="s">
        <v>49</v>
      </c>
      <c r="B496" s="18" t="s">
        <v>57</v>
      </c>
      <c r="C496" s="19" t="s">
        <v>50</v>
      </c>
      <c r="D496" s="19" t="s">
        <v>32</v>
      </c>
      <c r="E496" s="16" t="s">
        <v>184</v>
      </c>
      <c r="F496" s="16">
        <v>610</v>
      </c>
      <c r="G496" s="20">
        <v>12817</v>
      </c>
      <c r="H496" s="21">
        <v>9329.7000000000007</v>
      </c>
      <c r="I496" s="21">
        <v>9862.9</v>
      </c>
    </row>
    <row r="497" spans="1:10" s="71" customFormat="1" ht="62.4" x14ac:dyDescent="0.3">
      <c r="A497" s="17" t="s">
        <v>191</v>
      </c>
      <c r="B497" s="18" t="s">
        <v>57</v>
      </c>
      <c r="C497" s="19" t="s">
        <v>50</v>
      </c>
      <c r="D497" s="19" t="s">
        <v>32</v>
      </c>
      <c r="E497" s="16" t="s">
        <v>190</v>
      </c>
      <c r="F497" s="16"/>
      <c r="G497" s="20">
        <f t="shared" ref="G497:I498" si="202">G498</f>
        <v>211.6</v>
      </c>
      <c r="H497" s="21">
        <f t="shared" si="202"/>
        <v>0</v>
      </c>
      <c r="I497" s="21">
        <f t="shared" si="202"/>
        <v>0</v>
      </c>
    </row>
    <row r="498" spans="1:10" s="71" customFormat="1" ht="46.8" x14ac:dyDescent="0.3">
      <c r="A498" s="17" t="s">
        <v>215</v>
      </c>
      <c r="B498" s="18" t="s">
        <v>57</v>
      </c>
      <c r="C498" s="19" t="s">
        <v>50</v>
      </c>
      <c r="D498" s="19" t="s">
        <v>32</v>
      </c>
      <c r="E498" s="16" t="s">
        <v>190</v>
      </c>
      <c r="F498" s="16">
        <v>600</v>
      </c>
      <c r="G498" s="47">
        <f t="shared" si="202"/>
        <v>211.6</v>
      </c>
      <c r="H498" s="21">
        <f t="shared" si="202"/>
        <v>0</v>
      </c>
      <c r="I498" s="21">
        <f t="shared" si="202"/>
        <v>0</v>
      </c>
    </row>
    <row r="499" spans="1:10" s="71" customFormat="1" x14ac:dyDescent="0.3">
      <c r="A499" s="17" t="s">
        <v>49</v>
      </c>
      <c r="B499" s="18" t="s">
        <v>57</v>
      </c>
      <c r="C499" s="19" t="s">
        <v>50</v>
      </c>
      <c r="D499" s="19" t="s">
        <v>32</v>
      </c>
      <c r="E499" s="16" t="s">
        <v>190</v>
      </c>
      <c r="F499" s="16">
        <v>610</v>
      </c>
      <c r="G499" s="20">
        <v>211.6</v>
      </c>
      <c r="H499" s="21">
        <v>0</v>
      </c>
      <c r="I499" s="21">
        <v>0</v>
      </c>
      <c r="J499" s="104"/>
    </row>
    <row r="500" spans="1:10" s="71" customFormat="1" ht="31.2" x14ac:dyDescent="0.3">
      <c r="A500" s="17" t="s">
        <v>152</v>
      </c>
      <c r="B500" s="18" t="s">
        <v>57</v>
      </c>
      <c r="C500" s="19" t="s">
        <v>50</v>
      </c>
      <c r="D500" s="19" t="s">
        <v>32</v>
      </c>
      <c r="E500" s="16" t="s">
        <v>63</v>
      </c>
      <c r="F500" s="16"/>
      <c r="G500" s="47">
        <f>G501</f>
        <v>29792.100000000002</v>
      </c>
      <c r="H500" s="47">
        <f t="shared" ref="H500:I500" si="203">H501</f>
        <v>19070.3</v>
      </c>
      <c r="I500" s="65">
        <f t="shared" si="203"/>
        <v>21113.1</v>
      </c>
    </row>
    <row r="501" spans="1:10" s="71" customFormat="1" ht="31.2" x14ac:dyDescent="0.3">
      <c r="A501" s="58" t="s">
        <v>79</v>
      </c>
      <c r="B501" s="18" t="s">
        <v>57</v>
      </c>
      <c r="C501" s="19" t="s">
        <v>50</v>
      </c>
      <c r="D501" s="19" t="s">
        <v>32</v>
      </c>
      <c r="E501" s="16" t="s">
        <v>64</v>
      </c>
      <c r="F501" s="16"/>
      <c r="G501" s="47">
        <f>G514+G508+G502+G505+G511</f>
        <v>29792.100000000002</v>
      </c>
      <c r="H501" s="47">
        <f t="shared" ref="H501:I501" si="204">H514+H508+H502+H505+H511</f>
        <v>19070.3</v>
      </c>
      <c r="I501" s="65">
        <f t="shared" si="204"/>
        <v>21113.1</v>
      </c>
    </row>
    <row r="502" spans="1:10" s="71" customFormat="1" ht="46.8" x14ac:dyDescent="0.3">
      <c r="A502" s="58" t="s">
        <v>402</v>
      </c>
      <c r="B502" s="18" t="s">
        <v>57</v>
      </c>
      <c r="C502" s="19" t="s">
        <v>50</v>
      </c>
      <c r="D502" s="19" t="s">
        <v>32</v>
      </c>
      <c r="E502" s="16" t="s">
        <v>401</v>
      </c>
      <c r="F502" s="16"/>
      <c r="G502" s="47">
        <f>G503</f>
        <v>500</v>
      </c>
      <c r="H502" s="47">
        <f t="shared" ref="H502:I503" si="205">H503</f>
        <v>0</v>
      </c>
      <c r="I502" s="65">
        <f t="shared" si="205"/>
        <v>0</v>
      </c>
    </row>
    <row r="503" spans="1:10" s="71" customFormat="1" ht="46.8" x14ac:dyDescent="0.3">
      <c r="A503" s="17" t="s">
        <v>215</v>
      </c>
      <c r="B503" s="18" t="s">
        <v>57</v>
      </c>
      <c r="C503" s="19" t="s">
        <v>50</v>
      </c>
      <c r="D503" s="19" t="s">
        <v>32</v>
      </c>
      <c r="E503" s="16" t="s">
        <v>401</v>
      </c>
      <c r="F503" s="16">
        <v>600</v>
      </c>
      <c r="G503" s="47">
        <f>G504</f>
        <v>500</v>
      </c>
      <c r="H503" s="47">
        <f t="shared" si="205"/>
        <v>0</v>
      </c>
      <c r="I503" s="65">
        <f t="shared" si="205"/>
        <v>0</v>
      </c>
    </row>
    <row r="504" spans="1:10" s="71" customFormat="1" x14ac:dyDescent="0.3">
      <c r="A504" s="17" t="s">
        <v>49</v>
      </c>
      <c r="B504" s="18" t="s">
        <v>57</v>
      </c>
      <c r="C504" s="19" t="s">
        <v>50</v>
      </c>
      <c r="D504" s="19" t="s">
        <v>32</v>
      </c>
      <c r="E504" s="16" t="s">
        <v>401</v>
      </c>
      <c r="F504" s="16">
        <v>610</v>
      </c>
      <c r="G504" s="47">
        <v>500</v>
      </c>
      <c r="H504" s="47">
        <v>0</v>
      </c>
      <c r="I504" s="65">
        <v>0</v>
      </c>
    </row>
    <row r="505" spans="1:10" s="71" customFormat="1" ht="53.4" customHeight="1" x14ac:dyDescent="0.3">
      <c r="A505" s="58" t="s">
        <v>404</v>
      </c>
      <c r="B505" s="18" t="s">
        <v>57</v>
      </c>
      <c r="C505" s="19" t="s">
        <v>50</v>
      </c>
      <c r="D505" s="19" t="s">
        <v>32</v>
      </c>
      <c r="E505" s="16" t="s">
        <v>403</v>
      </c>
      <c r="F505" s="16"/>
      <c r="G505" s="47">
        <f>G506</f>
        <v>2724.4</v>
      </c>
      <c r="H505" s="47">
        <f t="shared" ref="H505:H506" si="206">H506</f>
        <v>0</v>
      </c>
      <c r="I505" s="65">
        <f t="shared" ref="I505:I506" si="207">I506</f>
        <v>0</v>
      </c>
    </row>
    <row r="506" spans="1:10" s="71" customFormat="1" ht="38.4" customHeight="1" x14ac:dyDescent="0.3">
      <c r="A506" s="17" t="s">
        <v>215</v>
      </c>
      <c r="B506" s="18" t="s">
        <v>57</v>
      </c>
      <c r="C506" s="19" t="s">
        <v>50</v>
      </c>
      <c r="D506" s="19" t="s">
        <v>32</v>
      </c>
      <c r="E506" s="16" t="s">
        <v>403</v>
      </c>
      <c r="F506" s="16">
        <v>600</v>
      </c>
      <c r="G506" s="47">
        <f>G507</f>
        <v>2724.4</v>
      </c>
      <c r="H506" s="47">
        <f t="shared" si="206"/>
        <v>0</v>
      </c>
      <c r="I506" s="65">
        <f t="shared" si="207"/>
        <v>0</v>
      </c>
    </row>
    <row r="507" spans="1:10" s="71" customFormat="1" x14ac:dyDescent="0.3">
      <c r="A507" s="17" t="s">
        <v>49</v>
      </c>
      <c r="B507" s="18" t="s">
        <v>57</v>
      </c>
      <c r="C507" s="19" t="s">
        <v>50</v>
      </c>
      <c r="D507" s="19" t="s">
        <v>32</v>
      </c>
      <c r="E507" s="16" t="s">
        <v>403</v>
      </c>
      <c r="F507" s="16">
        <v>610</v>
      </c>
      <c r="G507" s="47">
        <v>2724.4</v>
      </c>
      <c r="H507" s="47">
        <v>0</v>
      </c>
      <c r="I507" s="65">
        <v>0</v>
      </c>
    </row>
    <row r="508" spans="1:10" s="71" customFormat="1" ht="78" x14ac:dyDescent="0.3">
      <c r="A508" s="17" t="s">
        <v>189</v>
      </c>
      <c r="B508" s="18" t="s">
        <v>57</v>
      </c>
      <c r="C508" s="19" t="s">
        <v>50</v>
      </c>
      <c r="D508" s="19" t="s">
        <v>32</v>
      </c>
      <c r="E508" s="16" t="s">
        <v>188</v>
      </c>
      <c r="F508" s="16"/>
      <c r="G508" s="47">
        <f>G509</f>
        <v>750.9</v>
      </c>
      <c r="H508" s="65">
        <f t="shared" ref="H508:I508" si="208">H509</f>
        <v>0</v>
      </c>
      <c r="I508" s="65">
        <f t="shared" si="208"/>
        <v>0</v>
      </c>
    </row>
    <row r="509" spans="1:10" s="71" customFormat="1" ht="43.2" customHeight="1" x14ac:dyDescent="0.3">
      <c r="A509" s="17" t="s">
        <v>215</v>
      </c>
      <c r="B509" s="18" t="s">
        <v>57</v>
      </c>
      <c r="C509" s="19" t="s">
        <v>50</v>
      </c>
      <c r="D509" s="19" t="s">
        <v>32</v>
      </c>
      <c r="E509" s="16" t="s">
        <v>188</v>
      </c>
      <c r="F509" s="16">
        <v>600</v>
      </c>
      <c r="G509" s="47">
        <f t="shared" ref="G509:I509" si="209">G510</f>
        <v>750.9</v>
      </c>
      <c r="H509" s="65">
        <f t="shared" si="209"/>
        <v>0</v>
      </c>
      <c r="I509" s="65">
        <f t="shared" si="209"/>
        <v>0</v>
      </c>
    </row>
    <row r="510" spans="1:10" s="71" customFormat="1" x14ac:dyDescent="0.3">
      <c r="A510" s="17" t="s">
        <v>49</v>
      </c>
      <c r="B510" s="18" t="s">
        <v>57</v>
      </c>
      <c r="C510" s="19" t="s">
        <v>50</v>
      </c>
      <c r="D510" s="19" t="s">
        <v>32</v>
      </c>
      <c r="E510" s="16" t="s">
        <v>188</v>
      </c>
      <c r="F510" s="16">
        <v>610</v>
      </c>
      <c r="G510" s="20">
        <v>750.9</v>
      </c>
      <c r="H510" s="21">
        <v>0</v>
      </c>
      <c r="I510" s="21">
        <v>0</v>
      </c>
    </row>
    <row r="511" spans="1:10" s="71" customFormat="1" ht="69.599999999999994" customHeight="1" x14ac:dyDescent="0.3">
      <c r="A511" s="17" t="s">
        <v>406</v>
      </c>
      <c r="B511" s="18" t="s">
        <v>57</v>
      </c>
      <c r="C511" s="19" t="s">
        <v>50</v>
      </c>
      <c r="D511" s="19" t="s">
        <v>32</v>
      </c>
      <c r="E511" s="16" t="s">
        <v>405</v>
      </c>
      <c r="F511" s="16"/>
      <c r="G511" s="20">
        <f>G512</f>
        <v>749.2</v>
      </c>
      <c r="H511" s="20">
        <f t="shared" ref="H511:I512" si="210">H512</f>
        <v>0</v>
      </c>
      <c r="I511" s="33">
        <f t="shared" si="210"/>
        <v>0</v>
      </c>
    </row>
    <row r="512" spans="1:10" s="71" customFormat="1" ht="33" customHeight="1" x14ac:dyDescent="0.3">
      <c r="A512" s="17" t="s">
        <v>215</v>
      </c>
      <c r="B512" s="18" t="s">
        <v>57</v>
      </c>
      <c r="C512" s="19" t="s">
        <v>50</v>
      </c>
      <c r="D512" s="19" t="s">
        <v>32</v>
      </c>
      <c r="E512" s="16" t="s">
        <v>405</v>
      </c>
      <c r="F512" s="16">
        <v>600</v>
      </c>
      <c r="G512" s="20">
        <f>G513</f>
        <v>749.2</v>
      </c>
      <c r="H512" s="20">
        <f t="shared" si="210"/>
        <v>0</v>
      </c>
      <c r="I512" s="33">
        <f t="shared" si="210"/>
        <v>0</v>
      </c>
    </row>
    <row r="513" spans="1:9" s="71" customFormat="1" x14ac:dyDescent="0.3">
      <c r="A513" s="17" t="s">
        <v>49</v>
      </c>
      <c r="B513" s="18" t="s">
        <v>57</v>
      </c>
      <c r="C513" s="19" t="s">
        <v>50</v>
      </c>
      <c r="D513" s="19" t="s">
        <v>32</v>
      </c>
      <c r="E513" s="16" t="s">
        <v>405</v>
      </c>
      <c r="F513" s="16">
        <v>610</v>
      </c>
      <c r="G513" s="20">
        <v>749.2</v>
      </c>
      <c r="H513" s="21">
        <v>0</v>
      </c>
      <c r="I513" s="21">
        <v>0</v>
      </c>
    </row>
    <row r="514" spans="1:9" s="71" customFormat="1" ht="46.8" x14ac:dyDescent="0.3">
      <c r="A514" s="51" t="s">
        <v>179</v>
      </c>
      <c r="B514" s="18" t="s">
        <v>57</v>
      </c>
      <c r="C514" s="19" t="s">
        <v>50</v>
      </c>
      <c r="D514" s="19" t="s">
        <v>32</v>
      </c>
      <c r="E514" s="16" t="s">
        <v>185</v>
      </c>
      <c r="F514" s="16"/>
      <c r="G514" s="47">
        <f t="shared" ref="G514:I515" si="211">G515</f>
        <v>25067.599999999999</v>
      </c>
      <c r="H514" s="47">
        <f t="shared" si="211"/>
        <v>19070.3</v>
      </c>
      <c r="I514" s="65">
        <f t="shared" si="211"/>
        <v>21113.1</v>
      </c>
    </row>
    <row r="515" spans="1:9" s="71" customFormat="1" ht="46.8" x14ac:dyDescent="0.3">
      <c r="A515" s="51" t="s">
        <v>287</v>
      </c>
      <c r="B515" s="18" t="s">
        <v>57</v>
      </c>
      <c r="C515" s="19" t="s">
        <v>50</v>
      </c>
      <c r="D515" s="19" t="s">
        <v>32</v>
      </c>
      <c r="E515" s="16" t="s">
        <v>185</v>
      </c>
      <c r="F515" s="16">
        <v>600</v>
      </c>
      <c r="G515" s="47">
        <f t="shared" si="211"/>
        <v>25067.599999999999</v>
      </c>
      <c r="H515" s="47">
        <f t="shared" si="211"/>
        <v>19070.3</v>
      </c>
      <c r="I515" s="65">
        <f t="shared" si="211"/>
        <v>21113.1</v>
      </c>
    </row>
    <row r="516" spans="1:9" s="71" customFormat="1" x14ac:dyDescent="0.3">
      <c r="A516" s="17" t="s">
        <v>49</v>
      </c>
      <c r="B516" s="18" t="s">
        <v>57</v>
      </c>
      <c r="C516" s="19" t="s">
        <v>50</v>
      </c>
      <c r="D516" s="19" t="s">
        <v>32</v>
      </c>
      <c r="E516" s="16" t="s">
        <v>185</v>
      </c>
      <c r="F516" s="16">
        <v>610</v>
      </c>
      <c r="G516" s="20">
        <v>25067.599999999999</v>
      </c>
      <c r="H516" s="21">
        <v>19070.3</v>
      </c>
      <c r="I516" s="21">
        <v>21113.1</v>
      </c>
    </row>
    <row r="517" spans="1:9" s="71" customFormat="1" ht="46.8" x14ac:dyDescent="0.3">
      <c r="A517" s="17" t="s">
        <v>65</v>
      </c>
      <c r="B517" s="18" t="s">
        <v>57</v>
      </c>
      <c r="C517" s="19" t="s">
        <v>50</v>
      </c>
      <c r="D517" s="19" t="s">
        <v>32</v>
      </c>
      <c r="E517" s="105" t="s">
        <v>66</v>
      </c>
      <c r="F517" s="16"/>
      <c r="G517" s="47">
        <f>G518</f>
        <v>30</v>
      </c>
      <c r="H517" s="65">
        <f t="shared" ref="H517:I520" si="212">H518</f>
        <v>30</v>
      </c>
      <c r="I517" s="65">
        <f t="shared" si="212"/>
        <v>30</v>
      </c>
    </row>
    <row r="518" spans="1:9" s="71" customFormat="1" ht="31.2" x14ac:dyDescent="0.3">
      <c r="A518" s="17" t="s">
        <v>67</v>
      </c>
      <c r="B518" s="18" t="s">
        <v>57</v>
      </c>
      <c r="C518" s="19" t="s">
        <v>50</v>
      </c>
      <c r="D518" s="19" t="s">
        <v>32</v>
      </c>
      <c r="E518" s="16" t="s">
        <v>68</v>
      </c>
      <c r="F518" s="16"/>
      <c r="G518" s="47">
        <f>G519</f>
        <v>30</v>
      </c>
      <c r="H518" s="65">
        <f t="shared" si="212"/>
        <v>30</v>
      </c>
      <c r="I518" s="65">
        <f t="shared" si="212"/>
        <v>30</v>
      </c>
    </row>
    <row r="519" spans="1:9" s="71" customFormat="1" ht="31.2" x14ac:dyDescent="0.3">
      <c r="A519" s="51" t="s">
        <v>348</v>
      </c>
      <c r="B519" s="18" t="s">
        <v>57</v>
      </c>
      <c r="C519" s="19" t="s">
        <v>50</v>
      </c>
      <c r="D519" s="19" t="s">
        <v>32</v>
      </c>
      <c r="E519" s="16" t="s">
        <v>347</v>
      </c>
      <c r="F519" s="16"/>
      <c r="G519" s="47">
        <f>G520</f>
        <v>30</v>
      </c>
      <c r="H519" s="65">
        <f t="shared" si="212"/>
        <v>30</v>
      </c>
      <c r="I519" s="65">
        <f t="shared" si="212"/>
        <v>30</v>
      </c>
    </row>
    <row r="520" spans="1:9" s="71" customFormat="1" ht="46.8" x14ac:dyDescent="0.3">
      <c r="A520" s="51" t="s">
        <v>287</v>
      </c>
      <c r="B520" s="18" t="s">
        <v>57</v>
      </c>
      <c r="C520" s="19" t="s">
        <v>50</v>
      </c>
      <c r="D520" s="19" t="s">
        <v>32</v>
      </c>
      <c r="E520" s="16" t="s">
        <v>347</v>
      </c>
      <c r="F520" s="16">
        <v>600</v>
      </c>
      <c r="G520" s="47">
        <f>G521</f>
        <v>30</v>
      </c>
      <c r="H520" s="65">
        <f t="shared" si="212"/>
        <v>30</v>
      </c>
      <c r="I520" s="65">
        <f t="shared" si="212"/>
        <v>30</v>
      </c>
    </row>
    <row r="521" spans="1:9" s="71" customFormat="1" x14ac:dyDescent="0.3">
      <c r="A521" s="17" t="s">
        <v>49</v>
      </c>
      <c r="B521" s="18" t="s">
        <v>57</v>
      </c>
      <c r="C521" s="19" t="s">
        <v>50</v>
      </c>
      <c r="D521" s="19" t="s">
        <v>32</v>
      </c>
      <c r="E521" s="16" t="s">
        <v>347</v>
      </c>
      <c r="F521" s="16">
        <v>610</v>
      </c>
      <c r="G521" s="20">
        <v>30</v>
      </c>
      <c r="H521" s="21">
        <v>30</v>
      </c>
      <c r="I521" s="21">
        <v>30</v>
      </c>
    </row>
    <row r="522" spans="1:9" s="71" customFormat="1" ht="62.4" x14ac:dyDescent="0.3">
      <c r="A522" s="163" t="s">
        <v>418</v>
      </c>
      <c r="B522" s="168" t="s">
        <v>57</v>
      </c>
      <c r="C522" s="158" t="s">
        <v>50</v>
      </c>
      <c r="D522" s="158" t="s">
        <v>32</v>
      </c>
      <c r="E522" s="155" t="s">
        <v>414</v>
      </c>
      <c r="F522" s="155"/>
      <c r="G522" s="167">
        <f>G523</f>
        <v>12500</v>
      </c>
      <c r="H522" s="159">
        <f>H523</f>
        <v>0</v>
      </c>
      <c r="I522" s="159">
        <f>I523</f>
        <v>0</v>
      </c>
    </row>
    <row r="523" spans="1:9" s="71" customFormat="1" ht="78" x14ac:dyDescent="0.3">
      <c r="A523" s="157" t="s">
        <v>448</v>
      </c>
      <c r="B523" s="162" t="s">
        <v>57</v>
      </c>
      <c r="C523" s="160" t="s">
        <v>50</v>
      </c>
      <c r="D523" s="160" t="s">
        <v>32</v>
      </c>
      <c r="E523" s="151" t="s">
        <v>452</v>
      </c>
      <c r="F523" s="147"/>
      <c r="G523" s="148">
        <f>G524+G528</f>
        <v>12500</v>
      </c>
      <c r="H523" s="148">
        <f t="shared" ref="H523:I523" si="213">H524+H528</f>
        <v>0</v>
      </c>
      <c r="I523" s="148">
        <f t="shared" si="213"/>
        <v>0</v>
      </c>
    </row>
    <row r="524" spans="1:9" s="71" customFormat="1" ht="62.4" x14ac:dyDescent="0.3">
      <c r="A524" s="140" t="s">
        <v>449</v>
      </c>
      <c r="B524" s="162" t="s">
        <v>57</v>
      </c>
      <c r="C524" s="160" t="s">
        <v>50</v>
      </c>
      <c r="D524" s="160" t="s">
        <v>32</v>
      </c>
      <c r="E524" s="151" t="s">
        <v>453</v>
      </c>
      <c r="F524" s="147"/>
      <c r="G524" s="148">
        <f>G525</f>
        <v>9500</v>
      </c>
      <c r="H524" s="148">
        <f t="shared" ref="H524:I526" si="214">H525</f>
        <v>0</v>
      </c>
      <c r="I524" s="148">
        <f t="shared" si="214"/>
        <v>0</v>
      </c>
    </row>
    <row r="525" spans="1:9" s="71" customFormat="1" ht="46.8" x14ac:dyDescent="0.3">
      <c r="A525" s="140" t="s">
        <v>402</v>
      </c>
      <c r="B525" s="162" t="s">
        <v>57</v>
      </c>
      <c r="C525" s="160" t="s">
        <v>50</v>
      </c>
      <c r="D525" s="160" t="s">
        <v>32</v>
      </c>
      <c r="E525" s="151" t="s">
        <v>454</v>
      </c>
      <c r="F525" s="147"/>
      <c r="G525" s="148">
        <f>G526</f>
        <v>9500</v>
      </c>
      <c r="H525" s="148">
        <f t="shared" si="214"/>
        <v>0</v>
      </c>
      <c r="I525" s="148">
        <f t="shared" si="214"/>
        <v>0</v>
      </c>
    </row>
    <row r="526" spans="1:9" s="71" customFormat="1" ht="46.8" x14ac:dyDescent="0.3">
      <c r="A526" s="166" t="s">
        <v>287</v>
      </c>
      <c r="B526" s="162" t="s">
        <v>57</v>
      </c>
      <c r="C526" s="160" t="s">
        <v>50</v>
      </c>
      <c r="D526" s="160" t="s">
        <v>32</v>
      </c>
      <c r="E526" s="151" t="s">
        <v>454</v>
      </c>
      <c r="F526" s="147">
        <v>600</v>
      </c>
      <c r="G526" s="148">
        <f>G527</f>
        <v>9500</v>
      </c>
      <c r="H526" s="148">
        <f t="shared" si="214"/>
        <v>0</v>
      </c>
      <c r="I526" s="148">
        <f t="shared" si="214"/>
        <v>0</v>
      </c>
    </row>
    <row r="527" spans="1:9" s="71" customFormat="1" x14ac:dyDescent="0.3">
      <c r="A527" s="166" t="s">
        <v>49</v>
      </c>
      <c r="B527" s="162" t="s">
        <v>57</v>
      </c>
      <c r="C527" s="160" t="s">
        <v>50</v>
      </c>
      <c r="D527" s="160" t="s">
        <v>32</v>
      </c>
      <c r="E527" s="151" t="s">
        <v>454</v>
      </c>
      <c r="F527" s="147">
        <v>610</v>
      </c>
      <c r="G527" s="148">
        <v>9500</v>
      </c>
      <c r="H527" s="148">
        <v>0</v>
      </c>
      <c r="I527" s="148">
        <v>0</v>
      </c>
    </row>
    <row r="528" spans="1:9" s="71" customFormat="1" ht="62.4" x14ac:dyDescent="0.3">
      <c r="A528" s="140" t="s">
        <v>450</v>
      </c>
      <c r="B528" s="162" t="s">
        <v>57</v>
      </c>
      <c r="C528" s="160" t="s">
        <v>50</v>
      </c>
      <c r="D528" s="160" t="s">
        <v>32</v>
      </c>
      <c r="E528" s="151" t="s">
        <v>455</v>
      </c>
      <c r="F528" s="147"/>
      <c r="G528" s="148">
        <f>G529</f>
        <v>3000</v>
      </c>
      <c r="H528" s="148">
        <f t="shared" ref="H528:I530" si="215">H529</f>
        <v>0</v>
      </c>
      <c r="I528" s="148">
        <f t="shared" si="215"/>
        <v>0</v>
      </c>
    </row>
    <row r="529" spans="1:9" s="71" customFormat="1" ht="62.4" x14ac:dyDescent="0.3">
      <c r="A529" s="140" t="s">
        <v>451</v>
      </c>
      <c r="B529" s="162" t="s">
        <v>57</v>
      </c>
      <c r="C529" s="160" t="s">
        <v>50</v>
      </c>
      <c r="D529" s="160" t="s">
        <v>32</v>
      </c>
      <c r="E529" s="151" t="s">
        <v>456</v>
      </c>
      <c r="F529" s="147"/>
      <c r="G529" s="148">
        <f>G530</f>
        <v>3000</v>
      </c>
      <c r="H529" s="148">
        <f t="shared" si="215"/>
        <v>0</v>
      </c>
      <c r="I529" s="148">
        <f t="shared" si="215"/>
        <v>0</v>
      </c>
    </row>
    <row r="530" spans="1:9" s="71" customFormat="1" ht="46.8" x14ac:dyDescent="0.3">
      <c r="A530" s="166" t="s">
        <v>287</v>
      </c>
      <c r="B530" s="162" t="s">
        <v>57</v>
      </c>
      <c r="C530" s="160" t="s">
        <v>50</v>
      </c>
      <c r="D530" s="160" t="s">
        <v>32</v>
      </c>
      <c r="E530" s="151" t="s">
        <v>456</v>
      </c>
      <c r="F530" s="147">
        <v>600</v>
      </c>
      <c r="G530" s="148">
        <f>G531</f>
        <v>3000</v>
      </c>
      <c r="H530" s="148">
        <f t="shared" si="215"/>
        <v>0</v>
      </c>
      <c r="I530" s="148">
        <f t="shared" si="215"/>
        <v>0</v>
      </c>
    </row>
    <row r="531" spans="1:9" s="71" customFormat="1" x14ac:dyDescent="0.3">
      <c r="A531" s="166" t="s">
        <v>49</v>
      </c>
      <c r="B531" s="162" t="s">
        <v>57</v>
      </c>
      <c r="C531" s="160" t="s">
        <v>50</v>
      </c>
      <c r="D531" s="160" t="s">
        <v>32</v>
      </c>
      <c r="E531" s="151" t="s">
        <v>456</v>
      </c>
      <c r="F531" s="147">
        <v>610</v>
      </c>
      <c r="G531" s="148">
        <v>3000</v>
      </c>
      <c r="H531" s="148">
        <v>0</v>
      </c>
      <c r="I531" s="148">
        <v>0</v>
      </c>
    </row>
    <row r="532" spans="1:9" s="71" customFormat="1" ht="31.2" x14ac:dyDescent="0.3">
      <c r="A532" s="17" t="s">
        <v>62</v>
      </c>
      <c r="B532" s="18" t="s">
        <v>57</v>
      </c>
      <c r="C532" s="19" t="s">
        <v>50</v>
      </c>
      <c r="D532" s="19" t="s">
        <v>32</v>
      </c>
      <c r="E532" s="52" t="s">
        <v>76</v>
      </c>
      <c r="F532" s="16"/>
      <c r="G532" s="47">
        <f>G533</f>
        <v>31293.599999999999</v>
      </c>
      <c r="H532" s="47">
        <f t="shared" ref="H532:I534" si="216">H533</f>
        <v>0</v>
      </c>
      <c r="I532" s="65">
        <f t="shared" si="216"/>
        <v>0</v>
      </c>
    </row>
    <row r="533" spans="1:9" s="71" customFormat="1" ht="31.2" x14ac:dyDescent="0.3">
      <c r="A533" s="17" t="s">
        <v>151</v>
      </c>
      <c r="B533" s="18" t="s">
        <v>57</v>
      </c>
      <c r="C533" s="19" t="s">
        <v>50</v>
      </c>
      <c r="D533" s="19" t="s">
        <v>32</v>
      </c>
      <c r="E533" s="52" t="s">
        <v>150</v>
      </c>
      <c r="F533" s="16"/>
      <c r="G533" s="65">
        <f>G534+G537+G540</f>
        <v>31293.599999999999</v>
      </c>
      <c r="H533" s="65">
        <f t="shared" ref="H533:I533" si="217">H534+H537+H540</f>
        <v>0</v>
      </c>
      <c r="I533" s="65">
        <f t="shared" si="217"/>
        <v>0</v>
      </c>
    </row>
    <row r="534" spans="1:9" s="71" customFormat="1" ht="46.8" x14ac:dyDescent="0.3">
      <c r="A534" s="24" t="s">
        <v>187</v>
      </c>
      <c r="B534" s="18" t="s">
        <v>57</v>
      </c>
      <c r="C534" s="19" t="s">
        <v>50</v>
      </c>
      <c r="D534" s="19" t="s">
        <v>32</v>
      </c>
      <c r="E534" s="26" t="s">
        <v>186</v>
      </c>
      <c r="F534" s="16"/>
      <c r="G534" s="47">
        <f>G535</f>
        <v>31121.599999999999</v>
      </c>
      <c r="H534" s="47">
        <f t="shared" si="216"/>
        <v>0</v>
      </c>
      <c r="I534" s="65">
        <f t="shared" si="216"/>
        <v>0</v>
      </c>
    </row>
    <row r="535" spans="1:9" s="71" customFormat="1" ht="46.8" x14ac:dyDescent="0.3">
      <c r="A535" s="51" t="s">
        <v>287</v>
      </c>
      <c r="B535" s="18" t="s">
        <v>57</v>
      </c>
      <c r="C535" s="19" t="s">
        <v>50</v>
      </c>
      <c r="D535" s="19" t="s">
        <v>32</v>
      </c>
      <c r="E535" s="26" t="s">
        <v>186</v>
      </c>
      <c r="F535" s="16">
        <v>600</v>
      </c>
      <c r="G535" s="47">
        <f>G536</f>
        <v>31121.599999999999</v>
      </c>
      <c r="H535" s="47">
        <f t="shared" ref="H535:I535" si="218">H536</f>
        <v>0</v>
      </c>
      <c r="I535" s="65">
        <f t="shared" si="218"/>
        <v>0</v>
      </c>
    </row>
    <row r="536" spans="1:9" s="71" customFormat="1" x14ac:dyDescent="0.3">
      <c r="A536" s="17" t="s">
        <v>49</v>
      </c>
      <c r="B536" s="18" t="s">
        <v>57</v>
      </c>
      <c r="C536" s="19" t="s">
        <v>50</v>
      </c>
      <c r="D536" s="19" t="s">
        <v>32</v>
      </c>
      <c r="E536" s="26" t="s">
        <v>186</v>
      </c>
      <c r="F536" s="16">
        <v>610</v>
      </c>
      <c r="G536" s="20">
        <v>31121.599999999999</v>
      </c>
      <c r="H536" s="21">
        <v>0</v>
      </c>
      <c r="I536" s="21">
        <v>0</v>
      </c>
    </row>
    <row r="537" spans="1:9" s="71" customFormat="1" ht="46.8" x14ac:dyDescent="0.3">
      <c r="A537" s="17" t="s">
        <v>408</v>
      </c>
      <c r="B537" s="18" t="s">
        <v>57</v>
      </c>
      <c r="C537" s="19" t="s">
        <v>50</v>
      </c>
      <c r="D537" s="19" t="s">
        <v>32</v>
      </c>
      <c r="E537" s="26" t="s">
        <v>407</v>
      </c>
      <c r="F537" s="16"/>
      <c r="G537" s="20">
        <f>G538</f>
        <v>59.6</v>
      </c>
      <c r="H537" s="20">
        <f t="shared" ref="H537:I538" si="219">H538</f>
        <v>0</v>
      </c>
      <c r="I537" s="33">
        <f t="shared" si="219"/>
        <v>0</v>
      </c>
    </row>
    <row r="538" spans="1:9" s="71" customFormat="1" ht="46.8" x14ac:dyDescent="0.3">
      <c r="A538" s="51" t="s">
        <v>287</v>
      </c>
      <c r="B538" s="18" t="s">
        <v>57</v>
      </c>
      <c r="C538" s="19" t="s">
        <v>50</v>
      </c>
      <c r="D538" s="19" t="s">
        <v>32</v>
      </c>
      <c r="E538" s="26" t="s">
        <v>407</v>
      </c>
      <c r="F538" s="16">
        <v>600</v>
      </c>
      <c r="G538" s="20">
        <f>G539</f>
        <v>59.6</v>
      </c>
      <c r="H538" s="20">
        <f t="shared" si="219"/>
        <v>0</v>
      </c>
      <c r="I538" s="33">
        <f t="shared" si="219"/>
        <v>0</v>
      </c>
    </row>
    <row r="539" spans="1:9" s="71" customFormat="1" x14ac:dyDescent="0.3">
      <c r="A539" s="17" t="s">
        <v>49</v>
      </c>
      <c r="B539" s="18" t="s">
        <v>57</v>
      </c>
      <c r="C539" s="19" t="s">
        <v>50</v>
      </c>
      <c r="D539" s="19" t="s">
        <v>32</v>
      </c>
      <c r="E539" s="26" t="s">
        <v>407</v>
      </c>
      <c r="F539" s="16">
        <v>610</v>
      </c>
      <c r="G539" s="20">
        <v>59.6</v>
      </c>
      <c r="H539" s="21">
        <v>0</v>
      </c>
      <c r="I539" s="21">
        <v>0</v>
      </c>
    </row>
    <row r="540" spans="1:9" s="71" customFormat="1" ht="48.6" customHeight="1" x14ac:dyDescent="0.3">
      <c r="A540" s="17" t="s">
        <v>410</v>
      </c>
      <c r="B540" s="18" t="s">
        <v>57</v>
      </c>
      <c r="C540" s="19" t="s">
        <v>50</v>
      </c>
      <c r="D540" s="19" t="s">
        <v>32</v>
      </c>
      <c r="E540" s="26" t="s">
        <v>409</v>
      </c>
      <c r="F540" s="16"/>
      <c r="G540" s="20">
        <f>G541</f>
        <v>112.4</v>
      </c>
      <c r="H540" s="20">
        <f t="shared" ref="H540:H541" si="220">H541</f>
        <v>0</v>
      </c>
      <c r="I540" s="33">
        <f t="shared" ref="I540:I541" si="221">I541</f>
        <v>0</v>
      </c>
    </row>
    <row r="541" spans="1:9" s="71" customFormat="1" ht="35.4" customHeight="1" x14ac:dyDescent="0.3">
      <c r="A541" s="51" t="s">
        <v>287</v>
      </c>
      <c r="B541" s="18" t="s">
        <v>57</v>
      </c>
      <c r="C541" s="19" t="s">
        <v>50</v>
      </c>
      <c r="D541" s="19" t="s">
        <v>32</v>
      </c>
      <c r="E541" s="26" t="s">
        <v>409</v>
      </c>
      <c r="F541" s="16">
        <v>600</v>
      </c>
      <c r="G541" s="20">
        <f>G542</f>
        <v>112.4</v>
      </c>
      <c r="H541" s="20">
        <f t="shared" si="220"/>
        <v>0</v>
      </c>
      <c r="I541" s="33">
        <f t="shared" si="221"/>
        <v>0</v>
      </c>
    </row>
    <row r="542" spans="1:9" s="71" customFormat="1" x14ac:dyDescent="0.3">
      <c r="A542" s="17" t="s">
        <v>49</v>
      </c>
      <c r="B542" s="18" t="s">
        <v>57</v>
      </c>
      <c r="C542" s="19" t="s">
        <v>50</v>
      </c>
      <c r="D542" s="19" t="s">
        <v>32</v>
      </c>
      <c r="E542" s="26" t="s">
        <v>409</v>
      </c>
      <c r="F542" s="16">
        <v>610</v>
      </c>
      <c r="G542" s="20">
        <v>112.4</v>
      </c>
      <c r="H542" s="21">
        <v>0</v>
      </c>
      <c r="I542" s="21">
        <v>0</v>
      </c>
    </row>
    <row r="543" spans="1:9" s="75" customFormat="1" ht="34.799999999999997" x14ac:dyDescent="0.3">
      <c r="A543" s="9" t="s">
        <v>26</v>
      </c>
      <c r="B543" s="14" t="s">
        <v>57</v>
      </c>
      <c r="C543" s="15" t="s">
        <v>50</v>
      </c>
      <c r="D543" s="15" t="s">
        <v>37</v>
      </c>
      <c r="E543" s="27"/>
      <c r="F543" s="27"/>
      <c r="G543" s="50">
        <f>G544+G551+G556</f>
        <v>33388.199999999997</v>
      </c>
      <c r="H543" s="114">
        <f t="shared" ref="H543:I543" si="222">H544+H551+H556</f>
        <v>28404</v>
      </c>
      <c r="I543" s="114">
        <f t="shared" si="222"/>
        <v>31873.599999999999</v>
      </c>
    </row>
    <row r="544" spans="1:9" s="71" customFormat="1" ht="31.2" x14ac:dyDescent="0.3">
      <c r="A544" s="56" t="s">
        <v>265</v>
      </c>
      <c r="B544" s="18" t="s">
        <v>57</v>
      </c>
      <c r="C544" s="19" t="s">
        <v>50</v>
      </c>
      <c r="D544" s="19" t="s">
        <v>37</v>
      </c>
      <c r="E544" s="55" t="s">
        <v>263</v>
      </c>
      <c r="F544" s="55"/>
      <c r="G544" s="57">
        <f>G545</f>
        <v>32249</v>
      </c>
      <c r="H544" s="113">
        <f t="shared" ref="H544:I544" si="223">H545</f>
        <v>27239</v>
      </c>
      <c r="I544" s="113">
        <f t="shared" si="223"/>
        <v>30708.6</v>
      </c>
    </row>
    <row r="545" spans="1:10" s="71" customFormat="1" ht="31.2" x14ac:dyDescent="0.3">
      <c r="A545" s="56" t="s">
        <v>266</v>
      </c>
      <c r="B545" s="18" t="s">
        <v>57</v>
      </c>
      <c r="C545" s="19" t="s">
        <v>50</v>
      </c>
      <c r="D545" s="19" t="s">
        <v>37</v>
      </c>
      <c r="E545" s="55" t="s">
        <v>264</v>
      </c>
      <c r="F545" s="55"/>
      <c r="G545" s="57">
        <f>G546</f>
        <v>32249</v>
      </c>
      <c r="H545" s="113">
        <f t="shared" ref="H545:I545" si="224">H546</f>
        <v>27239</v>
      </c>
      <c r="I545" s="113">
        <f t="shared" si="224"/>
        <v>30708.6</v>
      </c>
    </row>
    <row r="546" spans="1:10" s="71" customFormat="1" ht="31.2" x14ac:dyDescent="0.3">
      <c r="A546" s="56" t="s">
        <v>267</v>
      </c>
      <c r="B546" s="18" t="s">
        <v>57</v>
      </c>
      <c r="C546" s="19" t="s">
        <v>50</v>
      </c>
      <c r="D546" s="19" t="s">
        <v>37</v>
      </c>
      <c r="E546" s="55" t="s">
        <v>268</v>
      </c>
      <c r="F546" s="55"/>
      <c r="G546" s="57">
        <f>G547+G549</f>
        <v>32249</v>
      </c>
      <c r="H546" s="113">
        <f t="shared" ref="H546:I546" si="225">H547+H549</f>
        <v>27239</v>
      </c>
      <c r="I546" s="113">
        <f t="shared" si="225"/>
        <v>30708.6</v>
      </c>
    </row>
    <row r="547" spans="1:10" s="71" customFormat="1" ht="78" x14ac:dyDescent="0.3">
      <c r="A547" s="51" t="s">
        <v>134</v>
      </c>
      <c r="B547" s="18" t="s">
        <v>57</v>
      </c>
      <c r="C547" s="19" t="s">
        <v>50</v>
      </c>
      <c r="D547" s="19" t="s">
        <v>37</v>
      </c>
      <c r="E547" s="55" t="s">
        <v>268</v>
      </c>
      <c r="F547" s="16">
        <v>100</v>
      </c>
      <c r="G547" s="47">
        <f>G548</f>
        <v>30983.7</v>
      </c>
      <c r="H547" s="65">
        <f t="shared" ref="H547:I547" si="226">H548</f>
        <v>26223.1</v>
      </c>
      <c r="I547" s="65">
        <f t="shared" si="226"/>
        <v>29340.1</v>
      </c>
    </row>
    <row r="548" spans="1:10" s="71" customFormat="1" ht="31.2" x14ac:dyDescent="0.3">
      <c r="A548" s="17" t="s">
        <v>75</v>
      </c>
      <c r="B548" s="18" t="s">
        <v>57</v>
      </c>
      <c r="C548" s="19" t="s">
        <v>50</v>
      </c>
      <c r="D548" s="19" t="s">
        <v>37</v>
      </c>
      <c r="E548" s="16" t="s">
        <v>268</v>
      </c>
      <c r="F548" s="16">
        <v>110</v>
      </c>
      <c r="G548" s="20">
        <v>30983.7</v>
      </c>
      <c r="H548" s="20">
        <v>26223.1</v>
      </c>
      <c r="I548" s="33">
        <v>29340.1</v>
      </c>
    </row>
    <row r="549" spans="1:10" s="75" customFormat="1" ht="31.2" x14ac:dyDescent="0.3">
      <c r="A549" s="17" t="s">
        <v>40</v>
      </c>
      <c r="B549" s="18" t="s">
        <v>57</v>
      </c>
      <c r="C549" s="19" t="s">
        <v>50</v>
      </c>
      <c r="D549" s="19" t="s">
        <v>37</v>
      </c>
      <c r="E549" s="16" t="s">
        <v>268</v>
      </c>
      <c r="F549" s="16">
        <v>200</v>
      </c>
      <c r="G549" s="20">
        <f>G550</f>
        <v>1265.3000000000002</v>
      </c>
      <c r="H549" s="20">
        <f t="shared" ref="H549:I549" si="227">H550</f>
        <v>1015.9</v>
      </c>
      <c r="I549" s="33">
        <f t="shared" si="227"/>
        <v>1368.5</v>
      </c>
    </row>
    <row r="550" spans="1:10" s="71" customFormat="1" ht="46.8" x14ac:dyDescent="0.3">
      <c r="A550" s="17" t="s">
        <v>41</v>
      </c>
      <c r="B550" s="18" t="s">
        <v>57</v>
      </c>
      <c r="C550" s="19" t="s">
        <v>50</v>
      </c>
      <c r="D550" s="19" t="s">
        <v>37</v>
      </c>
      <c r="E550" s="16" t="s">
        <v>268</v>
      </c>
      <c r="F550" s="16">
        <v>240</v>
      </c>
      <c r="G550" s="20">
        <f>1051.9+213.4</f>
        <v>1265.3000000000002</v>
      </c>
      <c r="H550" s="20">
        <v>1015.9</v>
      </c>
      <c r="I550" s="33">
        <v>1368.5</v>
      </c>
    </row>
    <row r="551" spans="1:10" s="71" customFormat="1" ht="31.2" x14ac:dyDescent="0.3">
      <c r="A551" s="17" t="s">
        <v>166</v>
      </c>
      <c r="B551" s="18" t="s">
        <v>57</v>
      </c>
      <c r="C551" s="19" t="s">
        <v>50</v>
      </c>
      <c r="D551" s="19" t="s">
        <v>37</v>
      </c>
      <c r="E551" s="16" t="s">
        <v>69</v>
      </c>
      <c r="F551" s="16"/>
      <c r="G551" s="47">
        <f>G552</f>
        <v>1069.2</v>
      </c>
      <c r="H551" s="47">
        <f t="shared" ref="H551:I551" si="228">H552</f>
        <v>1095</v>
      </c>
      <c r="I551" s="65">
        <f t="shared" si="228"/>
        <v>1095</v>
      </c>
    </row>
    <row r="552" spans="1:10" s="71" customFormat="1" ht="31.2" x14ac:dyDescent="0.3">
      <c r="A552" s="17" t="s">
        <v>38</v>
      </c>
      <c r="B552" s="18" t="s">
        <v>57</v>
      </c>
      <c r="C552" s="19" t="s">
        <v>50</v>
      </c>
      <c r="D552" s="19" t="s">
        <v>37</v>
      </c>
      <c r="E552" s="16" t="s">
        <v>103</v>
      </c>
      <c r="F552" s="16"/>
      <c r="G552" s="47">
        <f>G553</f>
        <v>1069.2</v>
      </c>
      <c r="H552" s="47">
        <f t="shared" ref="H552:I552" si="229">H553</f>
        <v>1095</v>
      </c>
      <c r="I552" s="65">
        <f t="shared" si="229"/>
        <v>1095</v>
      </c>
    </row>
    <row r="553" spans="1:10" s="71" customFormat="1" ht="31.2" x14ac:dyDescent="0.3">
      <c r="A553" s="17" t="s">
        <v>70</v>
      </c>
      <c r="B553" s="18" t="s">
        <v>57</v>
      </c>
      <c r="C553" s="19" t="s">
        <v>50</v>
      </c>
      <c r="D553" s="19" t="s">
        <v>37</v>
      </c>
      <c r="E553" s="16" t="s">
        <v>71</v>
      </c>
      <c r="F553" s="16"/>
      <c r="G553" s="47">
        <f>G554</f>
        <v>1069.2</v>
      </c>
      <c r="H553" s="47">
        <f t="shared" ref="H553:I553" si="230">H554</f>
        <v>1095</v>
      </c>
      <c r="I553" s="65">
        <f t="shared" si="230"/>
        <v>1095</v>
      </c>
    </row>
    <row r="554" spans="1:10" s="71" customFormat="1" ht="78" x14ac:dyDescent="0.3">
      <c r="A554" s="51" t="s">
        <v>134</v>
      </c>
      <c r="B554" s="18" t="s">
        <v>57</v>
      </c>
      <c r="C554" s="19" t="s">
        <v>50</v>
      </c>
      <c r="D554" s="19" t="s">
        <v>37</v>
      </c>
      <c r="E554" s="16" t="s">
        <v>71</v>
      </c>
      <c r="F554" s="16">
        <v>100</v>
      </c>
      <c r="G554" s="47">
        <f>G555</f>
        <v>1069.2</v>
      </c>
      <c r="H554" s="47">
        <f t="shared" ref="H554:I554" si="231">H555</f>
        <v>1095</v>
      </c>
      <c r="I554" s="65">
        <f t="shared" si="231"/>
        <v>1095</v>
      </c>
    </row>
    <row r="555" spans="1:10" s="71" customFormat="1" ht="31.2" x14ac:dyDescent="0.3">
      <c r="A555" s="17" t="s">
        <v>72</v>
      </c>
      <c r="B555" s="18" t="s">
        <v>57</v>
      </c>
      <c r="C555" s="19" t="s">
        <v>50</v>
      </c>
      <c r="D555" s="19" t="s">
        <v>37</v>
      </c>
      <c r="E555" s="16" t="s">
        <v>71</v>
      </c>
      <c r="F555" s="16">
        <v>120</v>
      </c>
      <c r="G555" s="20">
        <v>1069.2</v>
      </c>
      <c r="H555" s="21">
        <v>1095</v>
      </c>
      <c r="I555" s="21">
        <v>1095</v>
      </c>
    </row>
    <row r="556" spans="1:10" s="71" customFormat="1" ht="31.2" x14ac:dyDescent="0.3">
      <c r="A556" s="56" t="s">
        <v>5</v>
      </c>
      <c r="B556" s="18" t="s">
        <v>57</v>
      </c>
      <c r="C556" s="19" t="s">
        <v>50</v>
      </c>
      <c r="D556" s="19" t="s">
        <v>37</v>
      </c>
      <c r="E556" s="55" t="s">
        <v>73</v>
      </c>
      <c r="F556" s="55"/>
      <c r="G556" s="57">
        <f>G557</f>
        <v>70</v>
      </c>
      <c r="H556" s="57">
        <f t="shared" ref="H556:I556" si="232">H557</f>
        <v>70</v>
      </c>
      <c r="I556" s="113">
        <f t="shared" si="232"/>
        <v>70</v>
      </c>
    </row>
    <row r="557" spans="1:10" s="71" customFormat="1" ht="46.8" x14ac:dyDescent="0.3">
      <c r="A557" s="51" t="s">
        <v>291</v>
      </c>
      <c r="B557" s="64" t="s">
        <v>57</v>
      </c>
      <c r="C557" s="63" t="s">
        <v>50</v>
      </c>
      <c r="D557" s="63" t="s">
        <v>37</v>
      </c>
      <c r="E557" s="52" t="s">
        <v>157</v>
      </c>
      <c r="F557" s="68"/>
      <c r="G557" s="47">
        <f>G558</f>
        <v>70</v>
      </c>
      <c r="H557" s="47">
        <f t="shared" ref="H557:I557" si="233">H558</f>
        <v>70</v>
      </c>
      <c r="I557" s="65">
        <f t="shared" si="233"/>
        <v>70</v>
      </c>
    </row>
    <row r="558" spans="1:10" s="71" customFormat="1" x14ac:dyDescent="0.3">
      <c r="A558" s="51" t="s">
        <v>42</v>
      </c>
      <c r="B558" s="64" t="s">
        <v>57</v>
      </c>
      <c r="C558" s="63" t="s">
        <v>50</v>
      </c>
      <c r="D558" s="63" t="s">
        <v>37</v>
      </c>
      <c r="E558" s="52" t="s">
        <v>157</v>
      </c>
      <c r="F558" s="68">
        <v>800</v>
      </c>
      <c r="G558" s="47">
        <f>G559</f>
        <v>70</v>
      </c>
      <c r="H558" s="47">
        <f t="shared" ref="H558:I558" si="234">H559</f>
        <v>70</v>
      </c>
      <c r="I558" s="65">
        <f t="shared" si="234"/>
        <v>70</v>
      </c>
    </row>
    <row r="559" spans="1:10" s="71" customFormat="1" x14ac:dyDescent="0.3">
      <c r="A559" s="17" t="s">
        <v>43</v>
      </c>
      <c r="B559" s="18" t="s">
        <v>57</v>
      </c>
      <c r="C559" s="19" t="s">
        <v>50</v>
      </c>
      <c r="D559" s="19" t="s">
        <v>37</v>
      </c>
      <c r="E559" s="16" t="s">
        <v>157</v>
      </c>
      <c r="F559" s="16">
        <v>850</v>
      </c>
      <c r="G559" s="20">
        <v>70</v>
      </c>
      <c r="H559" s="21">
        <v>70</v>
      </c>
      <c r="I559" s="21">
        <v>70</v>
      </c>
    </row>
    <row r="560" spans="1:10" s="75" customFormat="1" x14ac:dyDescent="0.3">
      <c r="A560" s="13" t="s">
        <v>58</v>
      </c>
      <c r="B560" s="14"/>
      <c r="C560" s="15"/>
      <c r="D560" s="15"/>
      <c r="E560" s="27"/>
      <c r="F560" s="27"/>
      <c r="G560" s="22">
        <f>G297+G488+G262+G11</f>
        <v>683792.4</v>
      </c>
      <c r="H560" s="112">
        <f>H297+H488+H262+H11</f>
        <v>546704.69999999995</v>
      </c>
      <c r="I560" s="112">
        <f>I297+I488+I262+I11</f>
        <v>655484.70000000007</v>
      </c>
      <c r="J560" s="74"/>
    </row>
    <row r="561" spans="1:10" x14ac:dyDescent="0.3">
      <c r="A561" s="71"/>
      <c r="B561" s="71"/>
      <c r="C561" s="71"/>
      <c r="D561" s="71"/>
      <c r="E561" s="110"/>
      <c r="F561" s="71"/>
      <c r="G561" s="111"/>
      <c r="H561" s="111"/>
      <c r="I561" s="111"/>
    </row>
    <row r="562" spans="1:10" x14ac:dyDescent="0.3">
      <c r="E562" s="8"/>
      <c r="J562" s="1"/>
    </row>
  </sheetData>
  <autoFilter ref="A10:M560"/>
  <mergeCells count="16">
    <mergeCell ref="A1:I1"/>
    <mergeCell ref="A2:I2"/>
    <mergeCell ref="A3:I3"/>
    <mergeCell ref="A4:I4"/>
    <mergeCell ref="H8:H9"/>
    <mergeCell ref="I8:I9"/>
    <mergeCell ref="A5:I5"/>
    <mergeCell ref="A7:I7"/>
    <mergeCell ref="G8:G9"/>
    <mergeCell ref="A8:A9"/>
    <mergeCell ref="B8:B9"/>
    <mergeCell ref="E8:E9"/>
    <mergeCell ref="F8:F9"/>
    <mergeCell ref="C8:C9"/>
    <mergeCell ref="D8:D9"/>
    <mergeCell ref="A6:I6"/>
  </mergeCells>
  <hyperlinks>
    <hyperlink ref="A245" r:id="rId1" location="block_10202" display="block_10202"/>
    <hyperlink ref="A447" r:id="rId2" location="block_10204" display="block_10204"/>
    <hyperlink ref="A523" r:id="rId3" location="block_10206" display="block_10206"/>
  </hyperlinks>
  <pageMargins left="0.43307086614173229" right="0.19685039370078741" top="0.15748031496062992" bottom="0" header="0.31496062992125984" footer="0.31496062992125984"/>
  <pageSetup paperSize="9" scale="70" orientation="portrait"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2025-03-11T07:22:53Z</dcterms:modified>
</cp:coreProperties>
</file>